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Brunelli\Food and Agriculture Organization\ESS - AgriSurvey team\07. Country implementation\Uganda\TA\AAS 2019\AAS 2019 report\Annexes\"/>
    </mc:Choice>
  </mc:AlternateContent>
  <bookViews>
    <workbookView xWindow="0" yWindow="0" windowWidth="15405" windowHeight="6690"/>
  </bookViews>
  <sheets>
    <sheet name="Tab 7.1-7.2" sheetId="1" r:id="rId1"/>
    <sheet name="Tab 7.3-7.4" sheetId="2" r:id="rId2"/>
    <sheet name="Tab 7.5-7.6" sheetId="3" r:id="rId3"/>
    <sheet name="Tab 7.7-7.8" sheetId="14" r:id="rId4"/>
    <sheet name="Tab 7.9-7.10" sheetId="4" r:id="rId5"/>
    <sheet name="Tab 7.11-7.12" sheetId="9" r:id="rId6"/>
    <sheet name="Tab 7.13-7.14" sheetId="6" r:id="rId7"/>
    <sheet name="Tab 7.15-7.16" sheetId="7" r:id="rId8"/>
    <sheet name="Tab 7.17-7.18" sheetId="10" r:id="rId9"/>
    <sheet name="Tab 7.19-7.20" sheetId="8" r:id="rId10"/>
    <sheet name="Tab 7.21-7.22" sheetId="5" r:id="rId11"/>
    <sheet name="Tab 7.23-7.24" sheetId="31" r:id="rId12"/>
    <sheet name="Tab 7.25-7.26" sheetId="32" r:id="rId13"/>
    <sheet name="Tab 7.27-7.28" sheetId="11" r:id="rId14"/>
    <sheet name="Tab 7.29-7.30" sheetId="13" r:id="rId15"/>
    <sheet name="Tab 7.31-7.32" sheetId="12" r:id="rId16"/>
    <sheet name="Tab 7.33" sheetId="29" r:id="rId17"/>
    <sheet name="Tab 7.34" sheetId="36" r:id="rId18"/>
    <sheet name="Tab 7.35" sheetId="37" r:id="rId19"/>
  </sheets>
  <externalReferences>
    <externalReference r:id="rId20"/>
  </externalReferences>
  <definedNames>
    <definedName name="_xlnm._FilterDatabase" localSheetId="16" hidden="1">'Tab 7.33'!#REF!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15" i="37" l="1"/>
  <c r="BD14" i="37"/>
  <c r="AZ15" i="37"/>
  <c r="AZ14" i="37"/>
  <c r="AV15" i="37"/>
  <c r="AV14" i="37"/>
  <c r="AR15" i="37"/>
  <c r="AR14" i="37"/>
  <c r="AN15" i="37"/>
  <c r="AN14" i="37"/>
  <c r="AJ15" i="37"/>
  <c r="AJ14" i="37"/>
  <c r="AF15" i="37"/>
  <c r="AF14" i="37"/>
  <c r="AB15" i="37"/>
  <c r="AB14" i="37"/>
  <c r="X15" i="37"/>
  <c r="X14" i="37"/>
  <c r="T15" i="37"/>
  <c r="T14" i="37"/>
  <c r="P14" i="37"/>
  <c r="P15" i="37"/>
  <c r="L15" i="37"/>
  <c r="L14" i="37"/>
  <c r="H15" i="37"/>
  <c r="H14" i="37"/>
  <c r="D15" i="37"/>
  <c r="D14" i="37"/>
  <c r="I17" i="14" l="1"/>
  <c r="H17" i="14"/>
  <c r="E14" i="36" l="1"/>
  <c r="E13" i="36"/>
  <c r="E12" i="36"/>
  <c r="E11" i="36"/>
  <c r="E10" i="36"/>
  <c r="E9" i="36"/>
  <c r="E8" i="36"/>
  <c r="E7" i="36"/>
  <c r="E6" i="36"/>
  <c r="E5" i="36"/>
  <c r="U42" i="32" l="1"/>
  <c r="U40" i="32"/>
  <c r="U39" i="32"/>
  <c r="U38" i="32"/>
  <c r="U37" i="32"/>
  <c r="U32" i="32"/>
  <c r="U33" i="32"/>
  <c r="U34" i="32"/>
  <c r="U35" i="32"/>
  <c r="U31" i="32"/>
  <c r="S42" i="32"/>
  <c r="S32" i="32"/>
  <c r="S33" i="32"/>
  <c r="S34" i="32"/>
  <c r="S35" i="32"/>
  <c r="S36" i="32"/>
  <c r="S37" i="32"/>
  <c r="S38" i="32"/>
  <c r="S39" i="32"/>
  <c r="S40" i="32"/>
  <c r="S31" i="32"/>
  <c r="U20" i="32"/>
  <c r="U18" i="32"/>
  <c r="U17" i="32"/>
  <c r="U16" i="32"/>
  <c r="U15" i="32"/>
  <c r="U13" i="32"/>
  <c r="U12" i="32"/>
  <c r="U11" i="32"/>
  <c r="U10" i="32"/>
  <c r="U6" i="32"/>
  <c r="U36" i="32"/>
  <c r="S6" i="32"/>
  <c r="S10" i="32"/>
  <c r="S11" i="32"/>
  <c r="S12" i="32"/>
  <c r="S13" i="32"/>
  <c r="S15" i="32"/>
  <c r="S16" i="32"/>
  <c r="S17" i="32"/>
  <c r="S18" i="32"/>
  <c r="S20" i="32"/>
  <c r="U42" i="31"/>
  <c r="U32" i="31"/>
  <c r="U33" i="31"/>
  <c r="U34" i="31"/>
  <c r="U35" i="31"/>
  <c r="U36" i="31"/>
  <c r="U37" i="31"/>
  <c r="U38" i="31"/>
  <c r="U39" i="31"/>
  <c r="U40" i="31"/>
  <c r="U41" i="31"/>
  <c r="U31" i="31"/>
  <c r="U6" i="31"/>
  <c r="U7" i="31"/>
  <c r="U8" i="31"/>
  <c r="U9" i="31"/>
  <c r="U10" i="31"/>
  <c r="U11" i="31"/>
  <c r="U12" i="31"/>
  <c r="U13" i="31"/>
  <c r="U14" i="31"/>
  <c r="U15" i="31"/>
  <c r="U16" i="31"/>
  <c r="U17" i="31"/>
  <c r="U18" i="31"/>
  <c r="U19" i="31"/>
  <c r="U20" i="31"/>
  <c r="U5" i="31"/>
  <c r="T5" i="31"/>
  <c r="S42" i="31"/>
  <c r="S40" i="31"/>
  <c r="S39" i="31"/>
  <c r="S38" i="31"/>
  <c r="S37" i="31"/>
  <c r="S36" i="31"/>
  <c r="S35" i="31"/>
  <c r="S34" i="31"/>
  <c r="S33" i="31"/>
  <c r="S32" i="31"/>
  <c r="S31" i="31"/>
  <c r="S20" i="31"/>
  <c r="S18" i="31"/>
  <c r="S17" i="31"/>
  <c r="S16" i="31"/>
  <c r="S15" i="31"/>
  <c r="S14" i="31"/>
  <c r="S13" i="31"/>
  <c r="S12" i="31"/>
  <c r="S11" i="31"/>
  <c r="S10" i="31"/>
  <c r="S9" i="31"/>
  <c r="S8" i="31"/>
  <c r="S7" i="31"/>
  <c r="S6" i="31"/>
  <c r="S5" i="31"/>
  <c r="R42" i="31"/>
  <c r="T36" i="32"/>
  <c r="R36" i="32"/>
  <c r="T20" i="32"/>
  <c r="T18" i="32"/>
  <c r="T17" i="32"/>
  <c r="T16" i="32"/>
  <c r="T15" i="32"/>
  <c r="T14" i="32"/>
  <c r="T13" i="32"/>
  <c r="T12" i="32"/>
  <c r="T11" i="32"/>
  <c r="T10" i="32"/>
  <c r="T9" i="32"/>
  <c r="T8" i="32"/>
  <c r="T7" i="32"/>
  <c r="T6" i="32"/>
  <c r="T5" i="32"/>
  <c r="V42" i="32"/>
  <c r="V40" i="32"/>
  <c r="V39" i="32"/>
  <c r="V38" i="32"/>
  <c r="V37" i="32"/>
  <c r="V36" i="32"/>
  <c r="V35" i="32"/>
  <c r="V34" i="32"/>
  <c r="V33" i="32"/>
  <c r="V32" i="32"/>
  <c r="V31" i="32"/>
  <c r="V42" i="31"/>
  <c r="V40" i="31"/>
  <c r="V39" i="31"/>
  <c r="V38" i="31"/>
  <c r="V37" i="31"/>
  <c r="V36" i="31"/>
  <c r="V35" i="31"/>
  <c r="V34" i="31"/>
  <c r="V33" i="31"/>
  <c r="V32" i="31"/>
  <c r="V31" i="31"/>
  <c r="V20" i="32"/>
  <c r="V18" i="32"/>
  <c r="V17" i="32"/>
  <c r="V16" i="32"/>
  <c r="V15" i="32"/>
  <c r="X15" i="32" s="1"/>
  <c r="V14" i="32"/>
  <c r="V13" i="32"/>
  <c r="V12" i="32"/>
  <c r="V11" i="32"/>
  <c r="X11" i="32" s="1"/>
  <c r="V10" i="32"/>
  <c r="V9" i="32"/>
  <c r="V8" i="32"/>
  <c r="V7" i="32"/>
  <c r="V6" i="32"/>
  <c r="V5" i="32"/>
  <c r="V20" i="31"/>
  <c r="V18" i="31"/>
  <c r="V17" i="31"/>
  <c r="V16" i="31"/>
  <c r="V15" i="31"/>
  <c r="V14" i="31"/>
  <c r="V13" i="31"/>
  <c r="V12" i="31"/>
  <c r="V11" i="31"/>
  <c r="V10" i="31"/>
  <c r="V9" i="31"/>
  <c r="V8" i="31"/>
  <c r="V7" i="31"/>
  <c r="V6" i="31"/>
  <c r="V5" i="31"/>
  <c r="T42" i="32"/>
  <c r="T40" i="32"/>
  <c r="T39" i="32"/>
  <c r="T38" i="32"/>
  <c r="T37" i="32"/>
  <c r="T35" i="32"/>
  <c r="T34" i="32"/>
  <c r="T33" i="32"/>
  <c r="T32" i="32"/>
  <c r="T31" i="32"/>
  <c r="T42" i="31"/>
  <c r="T47" i="31" s="1"/>
  <c r="T40" i="31"/>
  <c r="T39" i="31"/>
  <c r="T38" i="31"/>
  <c r="T37" i="31"/>
  <c r="T36" i="31"/>
  <c r="T35" i="31"/>
  <c r="T34" i="31"/>
  <c r="T33" i="31"/>
  <c r="T32" i="31"/>
  <c r="T31" i="31"/>
  <c r="T20" i="31"/>
  <c r="T18" i="31"/>
  <c r="T17" i="31"/>
  <c r="T16" i="31"/>
  <c r="T15" i="31"/>
  <c r="T14" i="31"/>
  <c r="T13" i="31"/>
  <c r="T12" i="31"/>
  <c r="T11" i="31"/>
  <c r="T10" i="31"/>
  <c r="T9" i="31"/>
  <c r="T8" i="31"/>
  <c r="T7" i="31"/>
  <c r="T6" i="31"/>
  <c r="R20" i="32"/>
  <c r="R18" i="32"/>
  <c r="R17" i="32"/>
  <c r="R16" i="32"/>
  <c r="R15" i="32"/>
  <c r="R14" i="32"/>
  <c r="R13" i="32"/>
  <c r="R12" i="32"/>
  <c r="R11" i="32"/>
  <c r="R10" i="32"/>
  <c r="R9" i="32"/>
  <c r="R8" i="32"/>
  <c r="R7" i="32"/>
  <c r="R6" i="32"/>
  <c r="R5" i="32"/>
  <c r="R42" i="32"/>
  <c r="R40" i="32"/>
  <c r="R39" i="32"/>
  <c r="R38" i="32"/>
  <c r="R37" i="32"/>
  <c r="R35" i="32"/>
  <c r="R34" i="32"/>
  <c r="R33" i="32"/>
  <c r="R32" i="32"/>
  <c r="R31" i="32"/>
  <c r="R40" i="31"/>
  <c r="R39" i="31"/>
  <c r="R38" i="31"/>
  <c r="R37" i="31"/>
  <c r="R36" i="31"/>
  <c r="R35" i="31"/>
  <c r="R34" i="31"/>
  <c r="R33" i="31"/>
  <c r="R32" i="31"/>
  <c r="R31" i="31"/>
  <c r="R5" i="31"/>
  <c r="R20" i="31"/>
  <c r="R18" i="31"/>
  <c r="R17" i="31"/>
  <c r="R16" i="31"/>
  <c r="R15" i="31"/>
  <c r="R14" i="31"/>
  <c r="R13" i="31"/>
  <c r="R12" i="31"/>
  <c r="R11" i="31"/>
  <c r="R10" i="31"/>
  <c r="R9" i="31"/>
  <c r="R8" i="31"/>
  <c r="R7" i="31"/>
  <c r="R6" i="31"/>
  <c r="AB47" i="32"/>
  <c r="AA47" i="32"/>
  <c r="Z47" i="32"/>
  <c r="Q47" i="32"/>
  <c r="O47" i="32"/>
  <c r="N47" i="32"/>
  <c r="M47" i="32"/>
  <c r="L47" i="32"/>
  <c r="K47" i="32"/>
  <c r="J47" i="32"/>
  <c r="I47" i="32"/>
  <c r="G47" i="32"/>
  <c r="F47" i="32"/>
  <c r="E47" i="32"/>
  <c r="D47" i="32"/>
  <c r="C47" i="32"/>
  <c r="B47" i="32"/>
  <c r="AB47" i="31"/>
  <c r="AA47" i="31"/>
  <c r="Z47" i="31"/>
  <c r="Q47" i="31"/>
  <c r="O47" i="31"/>
  <c r="N47" i="31"/>
  <c r="M47" i="31"/>
  <c r="L47" i="31"/>
  <c r="K47" i="31"/>
  <c r="J47" i="31"/>
  <c r="I47" i="31"/>
  <c r="G47" i="31"/>
  <c r="F47" i="31"/>
  <c r="E47" i="31"/>
  <c r="D47" i="31"/>
  <c r="C47" i="31"/>
  <c r="B47" i="31"/>
  <c r="R47" i="31" l="1"/>
  <c r="Y34" i="31"/>
  <c r="X11" i="31"/>
  <c r="X32" i="32"/>
  <c r="Y40" i="32"/>
  <c r="Y32" i="31"/>
  <c r="Y36" i="31"/>
  <c r="Y40" i="31"/>
  <c r="Y20" i="31"/>
  <c r="X6" i="31"/>
  <c r="Y10" i="31"/>
  <c r="Y34" i="32"/>
  <c r="Y12" i="32"/>
  <c r="Y36" i="32"/>
  <c r="Y11" i="32"/>
  <c r="Y20" i="32"/>
  <c r="Y39" i="32"/>
  <c r="Y13" i="32"/>
  <c r="Y33" i="32"/>
  <c r="X42" i="32"/>
  <c r="X47" i="32" s="1"/>
  <c r="Y6" i="32"/>
  <c r="Y10" i="32"/>
  <c r="Y18" i="32"/>
  <c r="X34" i="32"/>
  <c r="X12" i="32"/>
  <c r="Y15" i="32"/>
  <c r="Y35" i="32"/>
  <c r="X39" i="32"/>
  <c r="Y32" i="32"/>
  <c r="Y42" i="32"/>
  <c r="X9" i="31"/>
  <c r="Y33" i="31"/>
  <c r="Y37" i="31"/>
  <c r="Y42" i="31"/>
  <c r="X20" i="31"/>
  <c r="X33" i="32"/>
  <c r="X35" i="32"/>
  <c r="X40" i="32"/>
  <c r="R47" i="32"/>
  <c r="Y6" i="31"/>
  <c r="V47" i="32"/>
  <c r="X34" i="31"/>
  <c r="X10" i="31"/>
  <c r="X13" i="32"/>
  <c r="X6" i="32"/>
  <c r="X10" i="32"/>
  <c r="X18" i="32"/>
  <c r="X36" i="32"/>
  <c r="Y16" i="32"/>
  <c r="X20" i="32"/>
  <c r="T47" i="32"/>
  <c r="X12" i="31"/>
  <c r="X8" i="31"/>
  <c r="Y16" i="31"/>
  <c r="X5" i="31"/>
  <c r="X13" i="31"/>
  <c r="Y17" i="31"/>
  <c r="X18" i="31"/>
  <c r="Y7" i="31"/>
  <c r="Y11" i="31"/>
  <c r="Y15" i="31"/>
  <c r="Y31" i="31"/>
  <c r="Y35" i="31"/>
  <c r="Y39" i="31"/>
  <c r="X7" i="31"/>
  <c r="Y18" i="31"/>
  <c r="X32" i="31"/>
  <c r="Y5" i="31"/>
  <c r="Y9" i="31"/>
  <c r="Y13" i="31"/>
  <c r="X31" i="31"/>
  <c r="X33" i="31"/>
  <c r="X35" i="31"/>
  <c r="X39" i="31"/>
  <c r="X42" i="31"/>
  <c r="X47" i="31" s="1"/>
  <c r="Y8" i="31"/>
  <c r="Y12" i="31"/>
  <c r="X16" i="31"/>
  <c r="X36" i="31"/>
  <c r="X40" i="31"/>
  <c r="X16" i="32"/>
  <c r="V47" i="31"/>
  <c r="Y47" i="32" l="1"/>
  <c r="Y47" i="31"/>
  <c r="AG48" i="5" l="1"/>
  <c r="U42" i="13" l="1"/>
  <c r="U40" i="13"/>
  <c r="U39" i="13"/>
  <c r="U38" i="13"/>
  <c r="U37" i="13"/>
  <c r="U36" i="13"/>
  <c r="U35" i="13"/>
  <c r="U34" i="13"/>
  <c r="U33" i="13"/>
  <c r="U32" i="13"/>
  <c r="U31" i="13"/>
  <c r="S42" i="13"/>
  <c r="S40" i="13"/>
  <c r="S39" i="13"/>
  <c r="S38" i="13"/>
  <c r="S37" i="13"/>
  <c r="S36" i="13"/>
  <c r="S35" i="13"/>
  <c r="S34" i="13"/>
  <c r="S33" i="13"/>
  <c r="S32" i="13"/>
  <c r="S31" i="13"/>
  <c r="U20" i="13"/>
  <c r="U18" i="13"/>
  <c r="U17" i="13"/>
  <c r="U16" i="13"/>
  <c r="U15" i="13"/>
  <c r="U14" i="13"/>
  <c r="U13" i="13"/>
  <c r="U12" i="13"/>
  <c r="U11" i="13"/>
  <c r="U10" i="13"/>
  <c r="U9" i="13"/>
  <c r="U8" i="13"/>
  <c r="U7" i="13"/>
  <c r="U6" i="13"/>
  <c r="U5" i="13"/>
  <c r="S20" i="13"/>
  <c r="S18" i="13"/>
  <c r="S17" i="13"/>
  <c r="S16" i="13"/>
  <c r="S15" i="13"/>
  <c r="S14" i="13"/>
  <c r="S13" i="13"/>
  <c r="S12" i="13"/>
  <c r="S11" i="13"/>
  <c r="S10" i="13"/>
  <c r="S9" i="13"/>
  <c r="S8" i="13"/>
  <c r="S7" i="13"/>
  <c r="S6" i="13"/>
  <c r="S5" i="13"/>
  <c r="U20" i="12"/>
  <c r="U18" i="12"/>
  <c r="U17" i="12"/>
  <c r="U16" i="12"/>
  <c r="U15" i="12"/>
  <c r="U14" i="12"/>
  <c r="U13" i="12"/>
  <c r="U12" i="12"/>
  <c r="U11" i="12"/>
  <c r="U10" i="12"/>
  <c r="U9" i="12"/>
  <c r="U8" i="12"/>
  <c r="U7" i="12"/>
  <c r="U6" i="12"/>
  <c r="U5" i="12"/>
  <c r="S20" i="12"/>
  <c r="S18" i="12"/>
  <c r="S17" i="12"/>
  <c r="S16" i="12"/>
  <c r="S15" i="12"/>
  <c r="S14" i="12"/>
  <c r="S13" i="12"/>
  <c r="S12" i="12"/>
  <c r="S11" i="12"/>
  <c r="S10" i="12"/>
  <c r="S9" i="12"/>
  <c r="S8" i="12"/>
  <c r="S7" i="12"/>
  <c r="S6" i="12"/>
  <c r="S5" i="12"/>
  <c r="U42" i="12"/>
  <c r="U40" i="12"/>
  <c r="U39" i="12"/>
  <c r="U38" i="12"/>
  <c r="U37" i="12"/>
  <c r="U36" i="12"/>
  <c r="U35" i="12"/>
  <c r="U34" i="12"/>
  <c r="U33" i="12"/>
  <c r="U32" i="12"/>
  <c r="U31" i="12"/>
  <c r="S42" i="12"/>
  <c r="S40" i="12"/>
  <c r="S39" i="12"/>
  <c r="S38" i="12"/>
  <c r="S37" i="12"/>
  <c r="S36" i="12"/>
  <c r="S35" i="12"/>
  <c r="S34" i="12"/>
  <c r="S33" i="12"/>
  <c r="S32" i="12"/>
  <c r="S31" i="12"/>
  <c r="U42" i="11"/>
  <c r="U40" i="11"/>
  <c r="U39" i="11"/>
  <c r="U38" i="11"/>
  <c r="U37" i="11"/>
  <c r="U36" i="11"/>
  <c r="U35" i="11"/>
  <c r="U34" i="11"/>
  <c r="U33" i="11"/>
  <c r="U32" i="11"/>
  <c r="U31" i="11"/>
  <c r="S42" i="11"/>
  <c r="S40" i="11"/>
  <c r="S39" i="11"/>
  <c r="S38" i="11"/>
  <c r="S37" i="11"/>
  <c r="S36" i="11"/>
  <c r="S35" i="11"/>
  <c r="S34" i="11"/>
  <c r="S33" i="11"/>
  <c r="S32" i="11"/>
  <c r="S31" i="11"/>
  <c r="U20" i="11"/>
  <c r="U18" i="11"/>
  <c r="U17" i="11"/>
  <c r="U16" i="11"/>
  <c r="U15" i="11"/>
  <c r="U14" i="11"/>
  <c r="U13" i="11"/>
  <c r="U12" i="11"/>
  <c r="U11" i="11"/>
  <c r="U10" i="11"/>
  <c r="U9" i="11"/>
  <c r="U8" i="11"/>
  <c r="U7" i="11"/>
  <c r="U6" i="11"/>
  <c r="U5" i="11"/>
  <c r="S20" i="11"/>
  <c r="S18" i="11"/>
  <c r="S17" i="11"/>
  <c r="S16" i="11"/>
  <c r="S15" i="11"/>
  <c r="S14" i="11"/>
  <c r="S13" i="11"/>
  <c r="S12" i="11"/>
  <c r="S11" i="11"/>
  <c r="S10" i="11"/>
  <c r="S9" i="11"/>
  <c r="S8" i="11"/>
  <c r="S7" i="11"/>
  <c r="S6" i="11"/>
  <c r="S5" i="11"/>
  <c r="U42" i="5"/>
  <c r="U40" i="5"/>
  <c r="U39" i="5"/>
  <c r="U38" i="5"/>
  <c r="U37" i="5"/>
  <c r="U36" i="5"/>
  <c r="U35" i="5"/>
  <c r="U34" i="5"/>
  <c r="U33" i="5"/>
  <c r="U32" i="5"/>
  <c r="U31" i="5"/>
  <c r="U20" i="5"/>
  <c r="U18" i="5"/>
  <c r="U17" i="5"/>
  <c r="U16" i="5"/>
  <c r="U15" i="5"/>
  <c r="U14" i="5"/>
  <c r="U13" i="5"/>
  <c r="U12" i="5"/>
  <c r="U11" i="5"/>
  <c r="U10" i="5"/>
  <c r="U9" i="5"/>
  <c r="U8" i="5"/>
  <c r="U7" i="5"/>
  <c r="U6" i="5"/>
  <c r="U5" i="5"/>
  <c r="S42" i="5"/>
  <c r="S40" i="5"/>
  <c r="S39" i="5"/>
  <c r="S38" i="5"/>
  <c r="S37" i="5"/>
  <c r="S36" i="5"/>
  <c r="S35" i="5"/>
  <c r="S34" i="5"/>
  <c r="S33" i="5"/>
  <c r="S32" i="5"/>
  <c r="S31" i="5"/>
  <c r="S20" i="5"/>
  <c r="S18" i="5"/>
  <c r="S17" i="5"/>
  <c r="S16" i="5"/>
  <c r="S15" i="5"/>
  <c r="S14" i="5"/>
  <c r="S13" i="5"/>
  <c r="S12" i="5"/>
  <c r="S11" i="5"/>
  <c r="S10" i="5"/>
  <c r="S9" i="5"/>
  <c r="S8" i="5"/>
  <c r="S7" i="5"/>
  <c r="S6" i="5"/>
  <c r="S5" i="5"/>
  <c r="AC47" i="13" l="1"/>
  <c r="AB47" i="13"/>
  <c r="AA47" i="13"/>
  <c r="Z47" i="13"/>
  <c r="Q47" i="13"/>
  <c r="O47" i="13"/>
  <c r="N47" i="13"/>
  <c r="M47" i="13"/>
  <c r="L47" i="13"/>
  <c r="K47" i="13"/>
  <c r="J47" i="13"/>
  <c r="I47" i="13"/>
  <c r="G47" i="13"/>
  <c r="F47" i="13"/>
  <c r="E47" i="13"/>
  <c r="D47" i="13"/>
  <c r="C47" i="13"/>
  <c r="B47" i="13"/>
  <c r="AC47" i="12"/>
  <c r="AB47" i="12"/>
  <c r="AA47" i="12"/>
  <c r="Z47" i="12"/>
  <c r="Q47" i="12"/>
  <c r="O47" i="12"/>
  <c r="N47" i="12"/>
  <c r="M47" i="12"/>
  <c r="L47" i="12"/>
  <c r="K47" i="12"/>
  <c r="J47" i="12"/>
  <c r="I47" i="12"/>
  <c r="G47" i="12"/>
  <c r="F47" i="12"/>
  <c r="E47" i="12"/>
  <c r="D47" i="12"/>
  <c r="C47" i="12"/>
  <c r="B47" i="12"/>
  <c r="AC47" i="11"/>
  <c r="AB47" i="11"/>
  <c r="AA47" i="11"/>
  <c r="Z47" i="11"/>
  <c r="Q47" i="11"/>
  <c r="O47" i="11"/>
  <c r="N47" i="11"/>
  <c r="M47" i="11"/>
  <c r="L47" i="11"/>
  <c r="K47" i="11"/>
  <c r="J47" i="11"/>
  <c r="I47" i="11"/>
  <c r="G47" i="11"/>
  <c r="F47" i="11"/>
  <c r="E47" i="11"/>
  <c r="D47" i="11"/>
  <c r="C47" i="11"/>
  <c r="B47" i="11"/>
  <c r="U47" i="10"/>
  <c r="Q47" i="10"/>
  <c r="P47" i="10"/>
  <c r="O47" i="10"/>
  <c r="N47" i="10"/>
  <c r="M47" i="10"/>
  <c r="L47" i="10"/>
  <c r="K47" i="10"/>
  <c r="G47" i="10"/>
  <c r="F47" i="10"/>
  <c r="E47" i="10"/>
  <c r="D47" i="10"/>
  <c r="C47" i="10"/>
  <c r="B47" i="10"/>
  <c r="U47" i="9"/>
  <c r="Q47" i="9"/>
  <c r="P47" i="9"/>
  <c r="O47" i="9"/>
  <c r="N47" i="9"/>
  <c r="M47" i="9"/>
  <c r="L47" i="9"/>
  <c r="K47" i="9"/>
  <c r="G47" i="9"/>
  <c r="F47" i="9"/>
  <c r="E47" i="9"/>
  <c r="D47" i="9"/>
  <c r="C47" i="9"/>
  <c r="B47" i="9"/>
  <c r="U47" i="14"/>
  <c r="Q47" i="14"/>
  <c r="P47" i="14"/>
  <c r="O47" i="14"/>
  <c r="N47" i="14"/>
  <c r="M47" i="14"/>
  <c r="L47" i="14"/>
  <c r="K47" i="14"/>
  <c r="G47" i="14"/>
  <c r="F47" i="14"/>
  <c r="E47" i="14"/>
  <c r="D47" i="14"/>
  <c r="C47" i="14"/>
  <c r="B47" i="14"/>
  <c r="U47" i="8"/>
  <c r="Q47" i="8"/>
  <c r="P47" i="8"/>
  <c r="O47" i="8"/>
  <c r="N47" i="8"/>
  <c r="M47" i="8"/>
  <c r="L47" i="8"/>
  <c r="K47" i="8"/>
  <c r="G47" i="8"/>
  <c r="F47" i="8"/>
  <c r="E47" i="8"/>
  <c r="D47" i="8"/>
  <c r="C47" i="8"/>
  <c r="B47" i="8"/>
  <c r="U47" i="7"/>
  <c r="Q47" i="7"/>
  <c r="P47" i="7"/>
  <c r="O47" i="7"/>
  <c r="N47" i="7"/>
  <c r="M47" i="7"/>
  <c r="L47" i="7"/>
  <c r="K47" i="7"/>
  <c r="G47" i="7"/>
  <c r="F47" i="7"/>
  <c r="E47" i="7"/>
  <c r="D47" i="7"/>
  <c r="C47" i="7"/>
  <c r="B47" i="7"/>
  <c r="U47" i="6"/>
  <c r="Q47" i="6"/>
  <c r="P47" i="6"/>
  <c r="O47" i="6"/>
  <c r="N47" i="6"/>
  <c r="M47" i="6"/>
  <c r="L47" i="6"/>
  <c r="K47" i="6"/>
  <c r="G47" i="6"/>
  <c r="F47" i="6"/>
  <c r="E47" i="6"/>
  <c r="D47" i="6"/>
  <c r="C47" i="6"/>
  <c r="B47" i="6"/>
  <c r="AC47" i="5"/>
  <c r="AB47" i="5"/>
  <c r="AA47" i="5"/>
  <c r="Z47" i="5"/>
  <c r="Q47" i="5"/>
  <c r="O47" i="5"/>
  <c r="N47" i="5"/>
  <c r="M47" i="5"/>
  <c r="L47" i="5"/>
  <c r="K47" i="5"/>
  <c r="J47" i="5"/>
  <c r="I47" i="5"/>
  <c r="G47" i="5"/>
  <c r="F47" i="5"/>
  <c r="E47" i="5"/>
  <c r="D47" i="5"/>
  <c r="C47" i="5"/>
  <c r="B47" i="5"/>
  <c r="U47" i="4"/>
  <c r="Q47" i="4"/>
  <c r="P47" i="4"/>
  <c r="O47" i="4"/>
  <c r="N47" i="4"/>
  <c r="M47" i="4"/>
  <c r="L47" i="4"/>
  <c r="K47" i="4"/>
  <c r="G47" i="4"/>
  <c r="F47" i="4"/>
  <c r="E47" i="4"/>
  <c r="D47" i="4"/>
  <c r="C47" i="4"/>
  <c r="B47" i="4"/>
  <c r="U47" i="3"/>
  <c r="Q47" i="3"/>
  <c r="P47" i="3"/>
  <c r="O47" i="3"/>
  <c r="N47" i="3"/>
  <c r="M47" i="3"/>
  <c r="L47" i="3"/>
  <c r="K47" i="3"/>
  <c r="G47" i="3"/>
  <c r="F47" i="3"/>
  <c r="E47" i="3"/>
  <c r="D47" i="3"/>
  <c r="C47" i="3"/>
  <c r="B47" i="3"/>
  <c r="U47" i="2"/>
  <c r="Q47" i="2"/>
  <c r="P47" i="2"/>
  <c r="O47" i="2"/>
  <c r="N47" i="2"/>
  <c r="M47" i="2"/>
  <c r="L47" i="2"/>
  <c r="K47" i="2"/>
  <c r="G47" i="2"/>
  <c r="F47" i="2"/>
  <c r="E47" i="2"/>
  <c r="D47" i="2"/>
  <c r="C47" i="2"/>
  <c r="B47" i="2"/>
  <c r="U47" i="1"/>
  <c r="Q47" i="1"/>
  <c r="P47" i="1"/>
  <c r="O47" i="1"/>
  <c r="N47" i="1"/>
  <c r="M47" i="1"/>
  <c r="L47" i="1"/>
  <c r="K47" i="1"/>
  <c r="G47" i="1"/>
  <c r="F47" i="1"/>
  <c r="E47" i="1"/>
  <c r="D47" i="1"/>
  <c r="C47" i="1"/>
  <c r="B47" i="1"/>
  <c r="R42" i="11" l="1"/>
  <c r="V42" i="13" l="1"/>
  <c r="T42" i="13"/>
  <c r="R42" i="13"/>
  <c r="V42" i="5"/>
  <c r="T42" i="5"/>
  <c r="R42" i="5"/>
  <c r="V42" i="11"/>
  <c r="Y42" i="11" s="1"/>
  <c r="T42" i="11"/>
  <c r="R38" i="11"/>
  <c r="T42" i="12"/>
  <c r="R42" i="12"/>
  <c r="V42" i="12"/>
  <c r="V40" i="12"/>
  <c r="T40" i="12"/>
  <c r="R40" i="12"/>
  <c r="V39" i="12"/>
  <c r="T39" i="12"/>
  <c r="R39" i="12"/>
  <c r="V38" i="12"/>
  <c r="T38" i="12"/>
  <c r="R38" i="12"/>
  <c r="V37" i="12"/>
  <c r="T37" i="12"/>
  <c r="R37" i="12"/>
  <c r="V36" i="12"/>
  <c r="T36" i="12"/>
  <c r="R36" i="12"/>
  <c r="V35" i="12"/>
  <c r="T35" i="12"/>
  <c r="R35" i="12"/>
  <c r="V34" i="12"/>
  <c r="T34" i="12"/>
  <c r="R34" i="12"/>
  <c r="V33" i="12"/>
  <c r="T33" i="12"/>
  <c r="R33" i="12"/>
  <c r="V32" i="12"/>
  <c r="T32" i="12"/>
  <c r="R32" i="12"/>
  <c r="V31" i="12"/>
  <c r="T31" i="12"/>
  <c r="R31" i="12"/>
  <c r="X31" i="12" l="1"/>
  <c r="Y35" i="12"/>
  <c r="Y39" i="12"/>
  <c r="Y42" i="5"/>
  <c r="Y37" i="12"/>
  <c r="X33" i="12"/>
  <c r="X37" i="12"/>
  <c r="Y42" i="12"/>
  <c r="Y42" i="13"/>
  <c r="X34" i="12"/>
  <c r="X38" i="12"/>
  <c r="Y31" i="12"/>
  <c r="Y40" i="12"/>
  <c r="X42" i="12"/>
  <c r="Y32" i="12"/>
  <c r="Y34" i="12"/>
  <c r="Y33" i="12"/>
  <c r="Y36" i="12"/>
  <c r="Y38" i="12"/>
  <c r="X42" i="13"/>
  <c r="X42" i="5"/>
  <c r="X42" i="11"/>
  <c r="X39" i="12"/>
  <c r="X35" i="12"/>
  <c r="X32" i="12"/>
  <c r="X36" i="12"/>
  <c r="X40" i="12"/>
  <c r="V38" i="14"/>
  <c r="V40" i="13"/>
  <c r="T40" i="13"/>
  <c r="R40" i="13"/>
  <c r="V39" i="13"/>
  <c r="T39" i="13"/>
  <c r="R39" i="13"/>
  <c r="V38" i="13"/>
  <c r="T38" i="13"/>
  <c r="R38" i="13"/>
  <c r="V37" i="13"/>
  <c r="T37" i="13"/>
  <c r="R37" i="13"/>
  <c r="V36" i="13"/>
  <c r="T36" i="13"/>
  <c r="R36" i="13"/>
  <c r="V35" i="13"/>
  <c r="T35" i="13"/>
  <c r="R35" i="13"/>
  <c r="V34" i="13"/>
  <c r="T34" i="13"/>
  <c r="R34" i="13"/>
  <c r="V33" i="13"/>
  <c r="T33" i="13"/>
  <c r="R33" i="13"/>
  <c r="V32" i="13"/>
  <c r="T32" i="13"/>
  <c r="R32" i="13"/>
  <c r="V31" i="13"/>
  <c r="T31" i="13"/>
  <c r="R31" i="13"/>
  <c r="V40" i="5"/>
  <c r="T40" i="5"/>
  <c r="R40" i="5"/>
  <c r="V39" i="5"/>
  <c r="T39" i="5"/>
  <c r="R39" i="5"/>
  <c r="V38" i="5"/>
  <c r="T38" i="5"/>
  <c r="R38" i="5"/>
  <c r="V37" i="5"/>
  <c r="T37" i="5"/>
  <c r="R37" i="5"/>
  <c r="V36" i="5"/>
  <c r="T36" i="5"/>
  <c r="R36" i="5"/>
  <c r="V35" i="5"/>
  <c r="T35" i="5"/>
  <c r="R35" i="5"/>
  <c r="V34" i="5"/>
  <c r="T34" i="5"/>
  <c r="R34" i="5"/>
  <c r="V33" i="5"/>
  <c r="T33" i="5"/>
  <c r="R33" i="5"/>
  <c r="V32" i="5"/>
  <c r="T32" i="5"/>
  <c r="R32" i="5"/>
  <c r="V31" i="5"/>
  <c r="T31" i="5"/>
  <c r="R31" i="5"/>
  <c r="V20" i="13"/>
  <c r="V47" i="13" s="1"/>
  <c r="T20" i="13"/>
  <c r="T47" i="13" s="1"/>
  <c r="R20" i="13"/>
  <c r="R47" i="13" s="1"/>
  <c r="V18" i="13"/>
  <c r="T18" i="13"/>
  <c r="R18" i="13"/>
  <c r="V17" i="13"/>
  <c r="T17" i="13"/>
  <c r="R17" i="13"/>
  <c r="V16" i="13"/>
  <c r="T16" i="13"/>
  <c r="R16" i="13"/>
  <c r="V15" i="13"/>
  <c r="T15" i="13"/>
  <c r="R15" i="13"/>
  <c r="V14" i="13"/>
  <c r="T14" i="13"/>
  <c r="R14" i="13"/>
  <c r="V13" i="13"/>
  <c r="T13" i="13"/>
  <c r="R13" i="13"/>
  <c r="V12" i="13"/>
  <c r="T12" i="13"/>
  <c r="R12" i="13"/>
  <c r="V11" i="13"/>
  <c r="T11" i="13"/>
  <c r="R11" i="13"/>
  <c r="V10" i="13"/>
  <c r="T10" i="13"/>
  <c r="R10" i="13"/>
  <c r="V9" i="13"/>
  <c r="T9" i="13"/>
  <c r="R9" i="13"/>
  <c r="V8" i="13"/>
  <c r="T8" i="13"/>
  <c r="R8" i="13"/>
  <c r="V7" i="13"/>
  <c r="T7" i="13"/>
  <c r="R7" i="13"/>
  <c r="V6" i="13"/>
  <c r="T6" i="13"/>
  <c r="R6" i="13"/>
  <c r="V5" i="13"/>
  <c r="T5" i="13"/>
  <c r="R5" i="13"/>
  <c r="V20" i="12"/>
  <c r="V47" i="12" s="1"/>
  <c r="T20" i="12"/>
  <c r="T47" i="12" s="1"/>
  <c r="R20" i="12"/>
  <c r="R47" i="12" s="1"/>
  <c r="V18" i="12"/>
  <c r="T18" i="12"/>
  <c r="R18" i="12"/>
  <c r="V17" i="12"/>
  <c r="T17" i="12"/>
  <c r="R17" i="12"/>
  <c r="V16" i="12"/>
  <c r="T16" i="12"/>
  <c r="R16" i="12"/>
  <c r="V15" i="12"/>
  <c r="T15" i="12"/>
  <c r="R15" i="12"/>
  <c r="V14" i="12"/>
  <c r="T14" i="12"/>
  <c r="R14" i="12"/>
  <c r="V13" i="12"/>
  <c r="T13" i="12"/>
  <c r="R13" i="12"/>
  <c r="V12" i="12"/>
  <c r="T12" i="12"/>
  <c r="R12" i="12"/>
  <c r="V11" i="12"/>
  <c r="T11" i="12"/>
  <c r="R11" i="12"/>
  <c r="V10" i="12"/>
  <c r="T10" i="12"/>
  <c r="R10" i="12"/>
  <c r="V9" i="12"/>
  <c r="T9" i="12"/>
  <c r="R9" i="12"/>
  <c r="V8" i="12"/>
  <c r="T8" i="12"/>
  <c r="R8" i="12"/>
  <c r="V7" i="12"/>
  <c r="T7" i="12"/>
  <c r="R7" i="12"/>
  <c r="V6" i="12"/>
  <c r="T6" i="12"/>
  <c r="R6" i="12"/>
  <c r="V5" i="12"/>
  <c r="T5" i="12"/>
  <c r="R5" i="12"/>
  <c r="V20" i="5"/>
  <c r="V47" i="5" s="1"/>
  <c r="T20" i="5"/>
  <c r="T47" i="5" s="1"/>
  <c r="R20" i="5"/>
  <c r="R47" i="5" s="1"/>
  <c r="V18" i="5"/>
  <c r="T18" i="5"/>
  <c r="R18" i="5"/>
  <c r="V17" i="5"/>
  <c r="T17" i="5"/>
  <c r="R17" i="5"/>
  <c r="V16" i="5"/>
  <c r="T16" i="5"/>
  <c r="R16" i="5"/>
  <c r="V15" i="5"/>
  <c r="T15" i="5"/>
  <c r="R15" i="5"/>
  <c r="V14" i="5"/>
  <c r="T14" i="5"/>
  <c r="R14" i="5"/>
  <c r="V13" i="5"/>
  <c r="T13" i="5"/>
  <c r="R13" i="5"/>
  <c r="V12" i="5"/>
  <c r="T12" i="5"/>
  <c r="R12" i="5"/>
  <c r="V11" i="5"/>
  <c r="T11" i="5"/>
  <c r="R11" i="5"/>
  <c r="V10" i="5"/>
  <c r="T10" i="5"/>
  <c r="R10" i="5"/>
  <c r="V9" i="5"/>
  <c r="T9" i="5"/>
  <c r="R9" i="5"/>
  <c r="V8" i="5"/>
  <c r="T8" i="5"/>
  <c r="R8" i="5"/>
  <c r="V7" i="5"/>
  <c r="T7" i="5"/>
  <c r="R7" i="5"/>
  <c r="V6" i="5"/>
  <c r="T6" i="5"/>
  <c r="R6" i="5"/>
  <c r="V5" i="5"/>
  <c r="T5" i="5"/>
  <c r="R5" i="5"/>
  <c r="V40" i="11"/>
  <c r="T40" i="11"/>
  <c r="R40" i="11"/>
  <c r="V39" i="11"/>
  <c r="T39" i="11"/>
  <c r="R39" i="11"/>
  <c r="V38" i="11"/>
  <c r="Y38" i="11" s="1"/>
  <c r="T38" i="11"/>
  <c r="V37" i="11"/>
  <c r="T37" i="11"/>
  <c r="R37" i="11"/>
  <c r="V36" i="11"/>
  <c r="T36" i="11"/>
  <c r="R36" i="11"/>
  <c r="V35" i="11"/>
  <c r="T35" i="11"/>
  <c r="R35" i="11"/>
  <c r="V34" i="11"/>
  <c r="T34" i="11"/>
  <c r="R34" i="11"/>
  <c r="V33" i="11"/>
  <c r="T33" i="11"/>
  <c r="R33" i="11"/>
  <c r="V32" i="11"/>
  <c r="T32" i="11"/>
  <c r="R32" i="11"/>
  <c r="V31" i="11"/>
  <c r="T31" i="11"/>
  <c r="R31" i="11"/>
  <c r="T20" i="11"/>
  <c r="T47" i="11" s="1"/>
  <c r="T5" i="11"/>
  <c r="T6" i="11"/>
  <c r="T7" i="11"/>
  <c r="T8" i="11"/>
  <c r="T9" i="11"/>
  <c r="T10" i="11"/>
  <c r="T11" i="11"/>
  <c r="T12" i="11"/>
  <c r="T13" i="11"/>
  <c r="T14" i="11"/>
  <c r="T15" i="11"/>
  <c r="T16" i="11"/>
  <c r="T17" i="11"/>
  <c r="T18" i="11"/>
  <c r="V20" i="11"/>
  <c r="V6" i="11"/>
  <c r="V7" i="11"/>
  <c r="V8" i="11"/>
  <c r="V9" i="11"/>
  <c r="V10" i="11"/>
  <c r="V11" i="11"/>
  <c r="V12" i="11"/>
  <c r="V13" i="11"/>
  <c r="V14" i="11"/>
  <c r="V15" i="11"/>
  <c r="V16" i="11"/>
  <c r="V17" i="11"/>
  <c r="V18" i="11"/>
  <c r="V5" i="11"/>
  <c r="X5" i="11" s="1"/>
  <c r="R20" i="11"/>
  <c r="R47" i="11" s="1"/>
  <c r="R6" i="11"/>
  <c r="R7" i="11"/>
  <c r="R8" i="11"/>
  <c r="R9" i="11"/>
  <c r="R10" i="11"/>
  <c r="R11" i="11"/>
  <c r="R12" i="11"/>
  <c r="R13" i="11"/>
  <c r="R14" i="11"/>
  <c r="R15" i="11"/>
  <c r="R16" i="11"/>
  <c r="R17" i="11"/>
  <c r="R18" i="11"/>
  <c r="R5" i="11"/>
  <c r="Z20" i="4"/>
  <c r="X20" i="4"/>
  <c r="V20" i="4"/>
  <c r="Z18" i="4"/>
  <c r="X18" i="4"/>
  <c r="V18" i="4"/>
  <c r="Z17" i="4"/>
  <c r="X17" i="4"/>
  <c r="V17" i="4"/>
  <c r="Z16" i="4"/>
  <c r="X16" i="4"/>
  <c r="V16" i="4"/>
  <c r="Z15" i="4"/>
  <c r="X15" i="4"/>
  <c r="V15" i="4"/>
  <c r="Z14" i="4"/>
  <c r="X14" i="4"/>
  <c r="V14" i="4"/>
  <c r="Z13" i="4"/>
  <c r="X13" i="4"/>
  <c r="V13" i="4"/>
  <c r="Z12" i="4"/>
  <c r="X12" i="4"/>
  <c r="V12" i="4"/>
  <c r="Z11" i="4"/>
  <c r="X11" i="4"/>
  <c r="V11" i="4"/>
  <c r="Z10" i="4"/>
  <c r="X10" i="4"/>
  <c r="V10" i="4"/>
  <c r="Z9" i="4"/>
  <c r="X9" i="4"/>
  <c r="V9" i="4"/>
  <c r="Z8" i="4"/>
  <c r="X8" i="4"/>
  <c r="V8" i="4"/>
  <c r="Z7" i="4"/>
  <c r="X7" i="4"/>
  <c r="V7" i="4"/>
  <c r="Z6" i="4"/>
  <c r="X6" i="4"/>
  <c r="V6" i="4"/>
  <c r="Z5" i="4"/>
  <c r="X5" i="4"/>
  <c r="V5" i="4"/>
  <c r="Z20" i="6"/>
  <c r="X20" i="6"/>
  <c r="V20" i="6"/>
  <c r="Z18" i="6"/>
  <c r="X18" i="6"/>
  <c r="V18" i="6"/>
  <c r="Z17" i="6"/>
  <c r="X17" i="6"/>
  <c r="V17" i="6"/>
  <c r="Z16" i="6"/>
  <c r="X16" i="6"/>
  <c r="V16" i="6"/>
  <c r="Z15" i="6"/>
  <c r="X15" i="6"/>
  <c r="V15" i="6"/>
  <c r="Z14" i="6"/>
  <c r="X14" i="6"/>
  <c r="V14" i="6"/>
  <c r="Z13" i="6"/>
  <c r="X13" i="6"/>
  <c r="V13" i="6"/>
  <c r="Z12" i="6"/>
  <c r="X12" i="6"/>
  <c r="V12" i="6"/>
  <c r="Z11" i="6"/>
  <c r="X11" i="6"/>
  <c r="V11" i="6"/>
  <c r="Z10" i="6"/>
  <c r="X10" i="6"/>
  <c r="V10" i="6"/>
  <c r="Z9" i="6"/>
  <c r="X9" i="6"/>
  <c r="V9" i="6"/>
  <c r="Z8" i="6"/>
  <c r="X8" i="6"/>
  <c r="V8" i="6"/>
  <c r="Z7" i="6"/>
  <c r="X7" i="6"/>
  <c r="V7" i="6"/>
  <c r="Z6" i="6"/>
  <c r="X6" i="6"/>
  <c r="V6" i="6"/>
  <c r="Z5" i="6"/>
  <c r="X5" i="6"/>
  <c r="V5" i="6"/>
  <c r="Z20" i="7"/>
  <c r="X20" i="7"/>
  <c r="V20" i="7"/>
  <c r="Z18" i="7"/>
  <c r="X18" i="7"/>
  <c r="V18" i="7"/>
  <c r="Z17" i="7"/>
  <c r="X17" i="7"/>
  <c r="V17" i="7"/>
  <c r="Z16" i="7"/>
  <c r="X16" i="7"/>
  <c r="V16" i="7"/>
  <c r="Z15" i="7"/>
  <c r="X15" i="7"/>
  <c r="V15" i="7"/>
  <c r="Z14" i="7"/>
  <c r="X14" i="7"/>
  <c r="V14" i="7"/>
  <c r="Z13" i="7"/>
  <c r="X13" i="7"/>
  <c r="V13" i="7"/>
  <c r="Z12" i="7"/>
  <c r="X12" i="7"/>
  <c r="V12" i="7"/>
  <c r="Z11" i="7"/>
  <c r="X11" i="7"/>
  <c r="V11" i="7"/>
  <c r="Z10" i="7"/>
  <c r="X10" i="7"/>
  <c r="V10" i="7"/>
  <c r="Z9" i="7"/>
  <c r="X9" i="7"/>
  <c r="V9" i="7"/>
  <c r="Z8" i="7"/>
  <c r="X8" i="7"/>
  <c r="V8" i="7"/>
  <c r="Z7" i="7"/>
  <c r="X7" i="7"/>
  <c r="V7" i="7"/>
  <c r="Z6" i="7"/>
  <c r="X6" i="7"/>
  <c r="V6" i="7"/>
  <c r="Z5" i="7"/>
  <c r="X5" i="7"/>
  <c r="V5" i="7"/>
  <c r="AC5" i="7" s="1"/>
  <c r="Z20" i="10"/>
  <c r="X20" i="10"/>
  <c r="V20" i="10"/>
  <c r="Z18" i="10"/>
  <c r="X18" i="10"/>
  <c r="V18" i="10"/>
  <c r="Z17" i="10"/>
  <c r="X17" i="10"/>
  <c r="V17" i="10"/>
  <c r="Z16" i="10"/>
  <c r="X16" i="10"/>
  <c r="V16" i="10"/>
  <c r="Z15" i="10"/>
  <c r="X15" i="10"/>
  <c r="V15" i="10"/>
  <c r="Z14" i="10"/>
  <c r="X14" i="10"/>
  <c r="V14" i="10"/>
  <c r="Z13" i="10"/>
  <c r="X13" i="10"/>
  <c r="V13" i="10"/>
  <c r="Z12" i="10"/>
  <c r="X12" i="10"/>
  <c r="V12" i="10"/>
  <c r="Z11" i="10"/>
  <c r="X11" i="10"/>
  <c r="V11" i="10"/>
  <c r="Z10" i="10"/>
  <c r="X10" i="10"/>
  <c r="V10" i="10"/>
  <c r="Z9" i="10"/>
  <c r="X9" i="10"/>
  <c r="V9" i="10"/>
  <c r="Z8" i="10"/>
  <c r="X8" i="10"/>
  <c r="V8" i="10"/>
  <c r="Z7" i="10"/>
  <c r="X7" i="10"/>
  <c r="V7" i="10"/>
  <c r="Z6" i="10"/>
  <c r="X6" i="10"/>
  <c r="V6" i="10"/>
  <c r="Z5" i="10"/>
  <c r="X5" i="10"/>
  <c r="V5" i="10"/>
  <c r="Z20" i="8"/>
  <c r="X20" i="8"/>
  <c r="V20" i="8"/>
  <c r="Z18" i="8"/>
  <c r="X18" i="8"/>
  <c r="V18" i="8"/>
  <c r="Z17" i="8"/>
  <c r="X17" i="8"/>
  <c r="V17" i="8"/>
  <c r="Z16" i="8"/>
  <c r="X16" i="8"/>
  <c r="V16" i="8"/>
  <c r="Z15" i="8"/>
  <c r="X15" i="8"/>
  <c r="V15" i="8"/>
  <c r="Z14" i="8"/>
  <c r="X14" i="8"/>
  <c r="V14" i="8"/>
  <c r="Z13" i="8"/>
  <c r="X13" i="8"/>
  <c r="V13" i="8"/>
  <c r="Z12" i="8"/>
  <c r="X12" i="8"/>
  <c r="V12" i="8"/>
  <c r="Z11" i="8"/>
  <c r="X11" i="8"/>
  <c r="V11" i="8"/>
  <c r="Z10" i="8"/>
  <c r="X10" i="8"/>
  <c r="V10" i="8"/>
  <c r="Z9" i="8"/>
  <c r="AC9" i="8" s="1"/>
  <c r="X9" i="8"/>
  <c r="V9" i="8"/>
  <c r="Z8" i="8"/>
  <c r="X8" i="8"/>
  <c r="V8" i="8"/>
  <c r="Z7" i="8"/>
  <c r="X7" i="8"/>
  <c r="V7" i="8"/>
  <c r="Z6" i="8"/>
  <c r="X6" i="8"/>
  <c r="V6" i="8"/>
  <c r="Z5" i="8"/>
  <c r="AC5" i="8" s="1"/>
  <c r="X5" i="8"/>
  <c r="V5" i="8"/>
  <c r="Z20" i="9"/>
  <c r="X20" i="9"/>
  <c r="V20" i="9"/>
  <c r="Z18" i="9"/>
  <c r="X18" i="9"/>
  <c r="V18" i="9"/>
  <c r="Z17" i="9"/>
  <c r="X17" i="9"/>
  <c r="V17" i="9"/>
  <c r="Z16" i="9"/>
  <c r="X16" i="9"/>
  <c r="V16" i="9"/>
  <c r="Z15" i="9"/>
  <c r="X15" i="9"/>
  <c r="V15" i="9"/>
  <c r="Z14" i="9"/>
  <c r="X14" i="9"/>
  <c r="V14" i="9"/>
  <c r="Z13" i="9"/>
  <c r="X13" i="9"/>
  <c r="V13" i="9"/>
  <c r="Z12" i="9"/>
  <c r="X12" i="9"/>
  <c r="V12" i="9"/>
  <c r="Z11" i="9"/>
  <c r="X11" i="9"/>
  <c r="V11" i="9"/>
  <c r="Z10" i="9"/>
  <c r="X10" i="9"/>
  <c r="V10" i="9"/>
  <c r="Z9" i="9"/>
  <c r="X9" i="9"/>
  <c r="V9" i="9"/>
  <c r="Z8" i="9"/>
  <c r="X8" i="9"/>
  <c r="V8" i="9"/>
  <c r="Z7" i="9"/>
  <c r="X7" i="9"/>
  <c r="V7" i="9"/>
  <c r="Z6" i="9"/>
  <c r="X6" i="9"/>
  <c r="V6" i="9"/>
  <c r="Z5" i="9"/>
  <c r="X5" i="9"/>
  <c r="V5" i="9"/>
  <c r="Z20" i="2"/>
  <c r="X20" i="2"/>
  <c r="V20" i="2"/>
  <c r="Z18" i="2"/>
  <c r="X18" i="2"/>
  <c r="V18" i="2"/>
  <c r="Z17" i="2"/>
  <c r="X17" i="2"/>
  <c r="V17" i="2"/>
  <c r="Z16" i="2"/>
  <c r="X16" i="2"/>
  <c r="V16" i="2"/>
  <c r="Z15" i="2"/>
  <c r="X15" i="2"/>
  <c r="V15" i="2"/>
  <c r="Z14" i="2"/>
  <c r="X14" i="2"/>
  <c r="V14" i="2"/>
  <c r="Z13" i="2"/>
  <c r="X13" i="2"/>
  <c r="V13" i="2"/>
  <c r="Z12" i="2"/>
  <c r="X12" i="2"/>
  <c r="V12" i="2"/>
  <c r="Z11" i="2"/>
  <c r="X11" i="2"/>
  <c r="V11" i="2"/>
  <c r="Z10" i="2"/>
  <c r="X10" i="2"/>
  <c r="V10" i="2"/>
  <c r="Z9" i="2"/>
  <c r="X9" i="2"/>
  <c r="V9" i="2"/>
  <c r="Z8" i="2"/>
  <c r="X8" i="2"/>
  <c r="V8" i="2"/>
  <c r="Z7" i="2"/>
  <c r="X7" i="2"/>
  <c r="V7" i="2"/>
  <c r="Z6" i="2"/>
  <c r="X6" i="2"/>
  <c r="V6" i="2"/>
  <c r="Z5" i="2"/>
  <c r="X5" i="2"/>
  <c r="V5" i="2"/>
  <c r="Z20" i="3"/>
  <c r="X20" i="3"/>
  <c r="V20" i="3"/>
  <c r="Z18" i="3"/>
  <c r="X18" i="3"/>
  <c r="V18" i="3"/>
  <c r="Z17" i="3"/>
  <c r="X17" i="3"/>
  <c r="V17" i="3"/>
  <c r="Z16" i="3"/>
  <c r="X16" i="3"/>
  <c r="V16" i="3"/>
  <c r="Z15" i="3"/>
  <c r="X15" i="3"/>
  <c r="V15" i="3"/>
  <c r="Z14" i="3"/>
  <c r="X14" i="3"/>
  <c r="V14" i="3"/>
  <c r="Z13" i="3"/>
  <c r="X13" i="3"/>
  <c r="V13" i="3"/>
  <c r="Z12" i="3"/>
  <c r="X12" i="3"/>
  <c r="V12" i="3"/>
  <c r="Z11" i="3"/>
  <c r="X11" i="3"/>
  <c r="V11" i="3"/>
  <c r="Z10" i="3"/>
  <c r="X10" i="3"/>
  <c r="V10" i="3"/>
  <c r="Z9" i="3"/>
  <c r="X9" i="3"/>
  <c r="V9" i="3"/>
  <c r="Z8" i="3"/>
  <c r="X8" i="3"/>
  <c r="V8" i="3"/>
  <c r="Z7" i="3"/>
  <c r="X7" i="3"/>
  <c r="V7" i="3"/>
  <c r="Z6" i="3"/>
  <c r="X6" i="3"/>
  <c r="V6" i="3"/>
  <c r="Z5" i="3"/>
  <c r="X5" i="3"/>
  <c r="V5" i="3"/>
  <c r="Z42" i="4"/>
  <c r="X42" i="4"/>
  <c r="V42" i="4"/>
  <c r="Z40" i="4"/>
  <c r="X40" i="4"/>
  <c r="V40" i="4"/>
  <c r="Z39" i="4"/>
  <c r="X39" i="4"/>
  <c r="V39" i="4"/>
  <c r="Z38" i="4"/>
  <c r="X38" i="4"/>
  <c r="V38" i="4"/>
  <c r="Z37" i="4"/>
  <c r="X37" i="4"/>
  <c r="V37" i="4"/>
  <c r="Z36" i="4"/>
  <c r="X36" i="4"/>
  <c r="V36" i="4"/>
  <c r="Z35" i="4"/>
  <c r="X35" i="4"/>
  <c r="V35" i="4"/>
  <c r="Z34" i="4"/>
  <c r="X34" i="4"/>
  <c r="V34" i="4"/>
  <c r="Z33" i="4"/>
  <c r="X33" i="4"/>
  <c r="V33" i="4"/>
  <c r="Z32" i="4"/>
  <c r="X32" i="4"/>
  <c r="V32" i="4"/>
  <c r="Z31" i="4"/>
  <c r="X31" i="4"/>
  <c r="V31" i="4"/>
  <c r="Z42" i="6"/>
  <c r="X42" i="6"/>
  <c r="V42" i="6"/>
  <c r="Z40" i="6"/>
  <c r="X40" i="6"/>
  <c r="V40" i="6"/>
  <c r="Z39" i="6"/>
  <c r="X39" i="6"/>
  <c r="V39" i="6"/>
  <c r="Z38" i="6"/>
  <c r="X38" i="6"/>
  <c r="V38" i="6"/>
  <c r="Z37" i="6"/>
  <c r="X37" i="6"/>
  <c r="V37" i="6"/>
  <c r="Z36" i="6"/>
  <c r="X36" i="6"/>
  <c r="V36" i="6"/>
  <c r="Z35" i="6"/>
  <c r="X35" i="6"/>
  <c r="V35" i="6"/>
  <c r="Z34" i="6"/>
  <c r="X34" i="6"/>
  <c r="V34" i="6"/>
  <c r="Z33" i="6"/>
  <c r="X33" i="6"/>
  <c r="V33" i="6"/>
  <c r="Z32" i="6"/>
  <c r="X32" i="6"/>
  <c r="V32" i="6"/>
  <c r="Z31" i="6"/>
  <c r="X31" i="6"/>
  <c r="V31" i="6"/>
  <c r="Z42" i="7"/>
  <c r="X42" i="7"/>
  <c r="V42" i="7"/>
  <c r="Z40" i="7"/>
  <c r="X40" i="7"/>
  <c r="V40" i="7"/>
  <c r="Z39" i="7"/>
  <c r="X39" i="7"/>
  <c r="V39" i="7"/>
  <c r="Z38" i="7"/>
  <c r="X38" i="7"/>
  <c r="V38" i="7"/>
  <c r="Z37" i="7"/>
  <c r="X37" i="7"/>
  <c r="V37" i="7"/>
  <c r="Z36" i="7"/>
  <c r="X36" i="7"/>
  <c r="V36" i="7"/>
  <c r="Z35" i="7"/>
  <c r="X35" i="7"/>
  <c r="V35" i="7"/>
  <c r="Z34" i="7"/>
  <c r="X34" i="7"/>
  <c r="V34" i="7"/>
  <c r="Z33" i="7"/>
  <c r="X33" i="7"/>
  <c r="V33" i="7"/>
  <c r="Z32" i="7"/>
  <c r="X32" i="7"/>
  <c r="V32" i="7"/>
  <c r="Z31" i="7"/>
  <c r="X31" i="7"/>
  <c r="V31" i="7"/>
  <c r="Z42" i="10"/>
  <c r="X42" i="10"/>
  <c r="V42" i="10"/>
  <c r="Z40" i="10"/>
  <c r="X40" i="10"/>
  <c r="V40" i="10"/>
  <c r="Z39" i="10"/>
  <c r="X39" i="10"/>
  <c r="V39" i="10"/>
  <c r="Z38" i="10"/>
  <c r="X38" i="10"/>
  <c r="V38" i="10"/>
  <c r="Z37" i="10"/>
  <c r="X37" i="10"/>
  <c r="V37" i="10"/>
  <c r="Z36" i="10"/>
  <c r="X36" i="10"/>
  <c r="V36" i="10"/>
  <c r="Z35" i="10"/>
  <c r="X35" i="10"/>
  <c r="V35" i="10"/>
  <c r="Z34" i="10"/>
  <c r="X34" i="10"/>
  <c r="V34" i="10"/>
  <c r="Z33" i="10"/>
  <c r="X33" i="10"/>
  <c r="V33" i="10"/>
  <c r="Z32" i="10"/>
  <c r="X32" i="10"/>
  <c r="V32" i="10"/>
  <c r="Z31" i="10"/>
  <c r="X31" i="10"/>
  <c r="V31" i="10"/>
  <c r="Z42" i="8"/>
  <c r="X42" i="8"/>
  <c r="V42" i="8"/>
  <c r="Z40" i="8"/>
  <c r="X40" i="8"/>
  <c r="V40" i="8"/>
  <c r="Z39" i="8"/>
  <c r="X39" i="8"/>
  <c r="V39" i="8"/>
  <c r="Z38" i="8"/>
  <c r="X38" i="8"/>
  <c r="V38" i="8"/>
  <c r="Z37" i="8"/>
  <c r="X37" i="8"/>
  <c r="V37" i="8"/>
  <c r="Z36" i="8"/>
  <c r="X36" i="8"/>
  <c r="V36" i="8"/>
  <c r="Z35" i="8"/>
  <c r="X35" i="8"/>
  <c r="V35" i="8"/>
  <c r="Z34" i="8"/>
  <c r="X34" i="8"/>
  <c r="V34" i="8"/>
  <c r="Z33" i="8"/>
  <c r="X33" i="8"/>
  <c r="V33" i="8"/>
  <c r="Z32" i="8"/>
  <c r="X32" i="8"/>
  <c r="V32" i="8"/>
  <c r="Z31" i="8"/>
  <c r="X31" i="8"/>
  <c r="V31" i="8"/>
  <c r="Z42" i="9"/>
  <c r="X42" i="9"/>
  <c r="V42" i="9"/>
  <c r="Z40" i="9"/>
  <c r="X40" i="9"/>
  <c r="V40" i="9"/>
  <c r="Z39" i="9"/>
  <c r="X39" i="9"/>
  <c r="V39" i="9"/>
  <c r="Z38" i="9"/>
  <c r="X38" i="9"/>
  <c r="V38" i="9"/>
  <c r="Z37" i="9"/>
  <c r="X37" i="9"/>
  <c r="V37" i="9"/>
  <c r="Z36" i="9"/>
  <c r="X36" i="9"/>
  <c r="V36" i="9"/>
  <c r="Z35" i="9"/>
  <c r="X35" i="9"/>
  <c r="V35" i="9"/>
  <c r="Z34" i="9"/>
  <c r="X34" i="9"/>
  <c r="V34" i="9"/>
  <c r="Z33" i="9"/>
  <c r="X33" i="9"/>
  <c r="V33" i="9"/>
  <c r="Z32" i="9"/>
  <c r="X32" i="9"/>
  <c r="V32" i="9"/>
  <c r="Z31" i="9"/>
  <c r="X31" i="9"/>
  <c r="V31" i="9"/>
  <c r="Z42" i="2"/>
  <c r="X42" i="2"/>
  <c r="V42" i="2"/>
  <c r="Z40" i="2"/>
  <c r="X40" i="2"/>
  <c r="V40" i="2"/>
  <c r="Z39" i="2"/>
  <c r="X39" i="2"/>
  <c r="V39" i="2"/>
  <c r="Z38" i="2"/>
  <c r="X38" i="2"/>
  <c r="V38" i="2"/>
  <c r="Z37" i="2"/>
  <c r="X37" i="2"/>
  <c r="V37" i="2"/>
  <c r="Z36" i="2"/>
  <c r="X36" i="2"/>
  <c r="V36" i="2"/>
  <c r="Z35" i="2"/>
  <c r="X35" i="2"/>
  <c r="V35" i="2"/>
  <c r="Z34" i="2"/>
  <c r="X34" i="2"/>
  <c r="V34" i="2"/>
  <c r="Z33" i="2"/>
  <c r="X33" i="2"/>
  <c r="V33" i="2"/>
  <c r="Z32" i="2"/>
  <c r="X32" i="2"/>
  <c r="V32" i="2"/>
  <c r="Z31" i="2"/>
  <c r="X31" i="2"/>
  <c r="V31" i="2"/>
  <c r="Z42" i="3"/>
  <c r="X42" i="3"/>
  <c r="V42" i="3"/>
  <c r="Z40" i="3"/>
  <c r="X40" i="3"/>
  <c r="V40" i="3"/>
  <c r="Z39" i="3"/>
  <c r="X39" i="3"/>
  <c r="V39" i="3"/>
  <c r="Z38" i="3"/>
  <c r="X38" i="3"/>
  <c r="V38" i="3"/>
  <c r="Z37" i="3"/>
  <c r="X37" i="3"/>
  <c r="V37" i="3"/>
  <c r="Z36" i="3"/>
  <c r="X36" i="3"/>
  <c r="V36" i="3"/>
  <c r="Z35" i="3"/>
  <c r="X35" i="3"/>
  <c r="V35" i="3"/>
  <c r="Z34" i="3"/>
  <c r="X34" i="3"/>
  <c r="V34" i="3"/>
  <c r="Z33" i="3"/>
  <c r="X33" i="3"/>
  <c r="V33" i="3"/>
  <c r="Z32" i="3"/>
  <c r="X32" i="3"/>
  <c r="V32" i="3"/>
  <c r="Z31" i="3"/>
  <c r="X31" i="3"/>
  <c r="V31" i="3"/>
  <c r="Z42" i="14"/>
  <c r="X42" i="14"/>
  <c r="V42" i="14"/>
  <c r="Z40" i="14"/>
  <c r="X40" i="14"/>
  <c r="V40" i="14"/>
  <c r="Z39" i="14"/>
  <c r="X39" i="14"/>
  <c r="V39" i="14"/>
  <c r="Z38" i="14"/>
  <c r="X38" i="14"/>
  <c r="Z37" i="14"/>
  <c r="X37" i="14"/>
  <c r="V37" i="14"/>
  <c r="Z36" i="14"/>
  <c r="X36" i="14"/>
  <c r="V36" i="14"/>
  <c r="Z35" i="14"/>
  <c r="X35" i="14"/>
  <c r="V35" i="14"/>
  <c r="Z34" i="14"/>
  <c r="X34" i="14"/>
  <c r="V34" i="14"/>
  <c r="Z33" i="14"/>
  <c r="X33" i="14"/>
  <c r="V33" i="14"/>
  <c r="Z32" i="14"/>
  <c r="X32" i="14"/>
  <c r="V32" i="14"/>
  <c r="Z31" i="14"/>
  <c r="X31" i="14"/>
  <c r="V31" i="14"/>
  <c r="Z20" i="14"/>
  <c r="Z47" i="14" s="1"/>
  <c r="X20" i="14"/>
  <c r="X47" i="14" s="1"/>
  <c r="V20" i="14"/>
  <c r="V47" i="14" s="1"/>
  <c r="Z18" i="14"/>
  <c r="X18" i="14"/>
  <c r="V18" i="14"/>
  <c r="Z17" i="14"/>
  <c r="X17" i="14"/>
  <c r="V17" i="14"/>
  <c r="Z16" i="14"/>
  <c r="X16" i="14"/>
  <c r="V16" i="14"/>
  <c r="Z15" i="14"/>
  <c r="X15" i="14"/>
  <c r="V15" i="14"/>
  <c r="Z14" i="14"/>
  <c r="X14" i="14"/>
  <c r="V14" i="14"/>
  <c r="Z13" i="14"/>
  <c r="X13" i="14"/>
  <c r="V13" i="14"/>
  <c r="Z12" i="14"/>
  <c r="X12" i="14"/>
  <c r="V12" i="14"/>
  <c r="Z11" i="14"/>
  <c r="X11" i="14"/>
  <c r="V11" i="14"/>
  <c r="Z10" i="14"/>
  <c r="X10" i="14"/>
  <c r="V10" i="14"/>
  <c r="Z9" i="14"/>
  <c r="X9" i="14"/>
  <c r="V9" i="14"/>
  <c r="Z8" i="14"/>
  <c r="X8" i="14"/>
  <c r="V8" i="14"/>
  <c r="Z7" i="14"/>
  <c r="X7" i="14"/>
  <c r="V7" i="14"/>
  <c r="Z6" i="14"/>
  <c r="X6" i="14"/>
  <c r="V6" i="14"/>
  <c r="Z5" i="14"/>
  <c r="X5" i="14"/>
  <c r="V5" i="14"/>
  <c r="Z42" i="1"/>
  <c r="X42" i="1"/>
  <c r="V42" i="1"/>
  <c r="Z40" i="1"/>
  <c r="X40" i="1"/>
  <c r="V40" i="1"/>
  <c r="Z39" i="1"/>
  <c r="X39" i="1"/>
  <c r="V39" i="1"/>
  <c r="Z38" i="1"/>
  <c r="X38" i="1"/>
  <c r="V38" i="1"/>
  <c r="Z37" i="1"/>
  <c r="X37" i="1"/>
  <c r="V37" i="1"/>
  <c r="Z36" i="1"/>
  <c r="X36" i="1"/>
  <c r="V36" i="1"/>
  <c r="Z35" i="1"/>
  <c r="X35" i="1"/>
  <c r="V35" i="1"/>
  <c r="Z34" i="1"/>
  <c r="X34" i="1"/>
  <c r="V34" i="1"/>
  <c r="Z33" i="1"/>
  <c r="X33" i="1"/>
  <c r="V33" i="1"/>
  <c r="Z32" i="1"/>
  <c r="X32" i="1"/>
  <c r="V32" i="1"/>
  <c r="Z31" i="1"/>
  <c r="X31" i="1"/>
  <c r="V31" i="1"/>
  <c r="Z20" i="1"/>
  <c r="Z18" i="1"/>
  <c r="Z17" i="1"/>
  <c r="Z16" i="1"/>
  <c r="Z15" i="1"/>
  <c r="Z14" i="1"/>
  <c r="Z13" i="1"/>
  <c r="Z12" i="1"/>
  <c r="Z11" i="1"/>
  <c r="Z10" i="1"/>
  <c r="Z9" i="1"/>
  <c r="Z8" i="1"/>
  <c r="Z7" i="1"/>
  <c r="Z6" i="1"/>
  <c r="Z5" i="1"/>
  <c r="X20" i="1"/>
  <c r="X18" i="1"/>
  <c r="X17" i="1"/>
  <c r="X16" i="1"/>
  <c r="X15" i="1"/>
  <c r="X14" i="1"/>
  <c r="X13" i="1"/>
  <c r="X12" i="1"/>
  <c r="X11" i="1"/>
  <c r="X10" i="1"/>
  <c r="X9" i="1"/>
  <c r="X8" i="1"/>
  <c r="X7" i="1"/>
  <c r="X6" i="1"/>
  <c r="X5" i="1"/>
  <c r="V20" i="1"/>
  <c r="V18" i="1"/>
  <c r="V17" i="1"/>
  <c r="V16" i="1"/>
  <c r="V15" i="1"/>
  <c r="V14" i="1"/>
  <c r="V13" i="1"/>
  <c r="V12" i="1"/>
  <c r="V11" i="1"/>
  <c r="V10" i="1"/>
  <c r="V9" i="1"/>
  <c r="V8" i="1"/>
  <c r="V7" i="1"/>
  <c r="V6" i="1"/>
  <c r="V5" i="1"/>
  <c r="S20" i="4"/>
  <c r="R20" i="4"/>
  <c r="S18" i="4"/>
  <c r="R18" i="4"/>
  <c r="S17" i="4"/>
  <c r="R17" i="4"/>
  <c r="S16" i="4"/>
  <c r="R16" i="4"/>
  <c r="S15" i="4"/>
  <c r="R15" i="4"/>
  <c r="S14" i="4"/>
  <c r="R14" i="4"/>
  <c r="S13" i="4"/>
  <c r="R13" i="4"/>
  <c r="S12" i="4"/>
  <c r="R12" i="4"/>
  <c r="S11" i="4"/>
  <c r="R11" i="4"/>
  <c r="S10" i="4"/>
  <c r="R10" i="4"/>
  <c r="S9" i="4"/>
  <c r="R9" i="4"/>
  <c r="S8" i="4"/>
  <c r="R8" i="4"/>
  <c r="S7" i="4"/>
  <c r="R7" i="4"/>
  <c r="S6" i="4"/>
  <c r="R6" i="4"/>
  <c r="S5" i="4"/>
  <c r="R5" i="4"/>
  <c r="S42" i="4"/>
  <c r="R42" i="4"/>
  <c r="S40" i="4"/>
  <c r="R40" i="4"/>
  <c r="S39" i="4"/>
  <c r="R39" i="4"/>
  <c r="S38" i="4"/>
  <c r="R38" i="4"/>
  <c r="S37" i="4"/>
  <c r="R37" i="4"/>
  <c r="S36" i="4"/>
  <c r="R36" i="4"/>
  <c r="S35" i="4"/>
  <c r="R35" i="4"/>
  <c r="S34" i="4"/>
  <c r="R34" i="4"/>
  <c r="S33" i="4"/>
  <c r="R33" i="4"/>
  <c r="S32" i="4"/>
  <c r="R32" i="4"/>
  <c r="S31" i="4"/>
  <c r="R31" i="4"/>
  <c r="S42" i="6"/>
  <c r="R42" i="6"/>
  <c r="S40" i="6"/>
  <c r="R40" i="6"/>
  <c r="S39" i="6"/>
  <c r="R39" i="6"/>
  <c r="S38" i="6"/>
  <c r="R38" i="6"/>
  <c r="S37" i="6"/>
  <c r="R37" i="6"/>
  <c r="S36" i="6"/>
  <c r="R36" i="6"/>
  <c r="S35" i="6"/>
  <c r="R35" i="6"/>
  <c r="S34" i="6"/>
  <c r="R34" i="6"/>
  <c r="S33" i="6"/>
  <c r="R33" i="6"/>
  <c r="S32" i="6"/>
  <c r="R32" i="6"/>
  <c r="S31" i="6"/>
  <c r="R31" i="6"/>
  <c r="S20" i="6"/>
  <c r="S47" i="6" s="1"/>
  <c r="R20" i="6"/>
  <c r="R47" i="6" s="1"/>
  <c r="S18" i="6"/>
  <c r="R18" i="6"/>
  <c r="S17" i="6"/>
  <c r="R17" i="6"/>
  <c r="S16" i="6"/>
  <c r="R16" i="6"/>
  <c r="S15" i="6"/>
  <c r="R15" i="6"/>
  <c r="S14" i="6"/>
  <c r="R14" i="6"/>
  <c r="S13" i="6"/>
  <c r="R13" i="6"/>
  <c r="S12" i="6"/>
  <c r="R12" i="6"/>
  <c r="S11" i="6"/>
  <c r="R11" i="6"/>
  <c r="S10" i="6"/>
  <c r="R10" i="6"/>
  <c r="S9" i="6"/>
  <c r="R9" i="6"/>
  <c r="S8" i="6"/>
  <c r="R8" i="6"/>
  <c r="S7" i="6"/>
  <c r="R7" i="6"/>
  <c r="S6" i="6"/>
  <c r="R6" i="6"/>
  <c r="S5" i="6"/>
  <c r="R5" i="6"/>
  <c r="S42" i="7"/>
  <c r="R42" i="7"/>
  <c r="S40" i="7"/>
  <c r="R40" i="7"/>
  <c r="S39" i="7"/>
  <c r="R39" i="7"/>
  <c r="S38" i="7"/>
  <c r="R38" i="7"/>
  <c r="S37" i="7"/>
  <c r="R37" i="7"/>
  <c r="S36" i="7"/>
  <c r="R36" i="7"/>
  <c r="S35" i="7"/>
  <c r="R35" i="7"/>
  <c r="S34" i="7"/>
  <c r="R34" i="7"/>
  <c r="S33" i="7"/>
  <c r="R33" i="7"/>
  <c r="S32" i="7"/>
  <c r="R32" i="7"/>
  <c r="S31" i="7"/>
  <c r="R31" i="7"/>
  <c r="S20" i="7"/>
  <c r="S47" i="7" s="1"/>
  <c r="R20" i="7"/>
  <c r="R47" i="7" s="1"/>
  <c r="S18" i="7"/>
  <c r="R18" i="7"/>
  <c r="S17" i="7"/>
  <c r="R17" i="7"/>
  <c r="S16" i="7"/>
  <c r="R16" i="7"/>
  <c r="S15" i="7"/>
  <c r="R15" i="7"/>
  <c r="S14" i="7"/>
  <c r="R14" i="7"/>
  <c r="S13" i="7"/>
  <c r="R13" i="7"/>
  <c r="S12" i="7"/>
  <c r="R12" i="7"/>
  <c r="S11" i="7"/>
  <c r="R11" i="7"/>
  <c r="S10" i="7"/>
  <c r="R10" i="7"/>
  <c r="S9" i="7"/>
  <c r="R9" i="7"/>
  <c r="S8" i="7"/>
  <c r="R8" i="7"/>
  <c r="S7" i="7"/>
  <c r="R7" i="7"/>
  <c r="S6" i="7"/>
  <c r="R6" i="7"/>
  <c r="S5" i="7"/>
  <c r="R5" i="7"/>
  <c r="S42" i="10"/>
  <c r="R42" i="10"/>
  <c r="S40" i="10"/>
  <c r="R40" i="10"/>
  <c r="S39" i="10"/>
  <c r="R39" i="10"/>
  <c r="S38" i="10"/>
  <c r="R38" i="10"/>
  <c r="S37" i="10"/>
  <c r="R37" i="10"/>
  <c r="S36" i="10"/>
  <c r="R36" i="10"/>
  <c r="S35" i="10"/>
  <c r="R35" i="10"/>
  <c r="S34" i="10"/>
  <c r="R34" i="10"/>
  <c r="S33" i="10"/>
  <c r="R33" i="10"/>
  <c r="S32" i="10"/>
  <c r="R32" i="10"/>
  <c r="S31" i="10"/>
  <c r="R31" i="10"/>
  <c r="S20" i="10"/>
  <c r="R20" i="10"/>
  <c r="R47" i="10" s="1"/>
  <c r="S18" i="10"/>
  <c r="R18" i="10"/>
  <c r="S17" i="10"/>
  <c r="R17" i="10"/>
  <c r="S16" i="10"/>
  <c r="R16" i="10"/>
  <c r="S15" i="10"/>
  <c r="R15" i="10"/>
  <c r="S14" i="10"/>
  <c r="R14" i="10"/>
  <c r="S13" i="10"/>
  <c r="R13" i="10"/>
  <c r="S12" i="10"/>
  <c r="R12" i="10"/>
  <c r="S11" i="10"/>
  <c r="R11" i="10"/>
  <c r="S10" i="10"/>
  <c r="R10" i="10"/>
  <c r="S9" i="10"/>
  <c r="R9" i="10"/>
  <c r="S8" i="10"/>
  <c r="R8" i="10"/>
  <c r="S7" i="10"/>
  <c r="R7" i="10"/>
  <c r="S6" i="10"/>
  <c r="R6" i="10"/>
  <c r="S42" i="8"/>
  <c r="R42" i="8"/>
  <c r="S40" i="8"/>
  <c r="R40" i="8"/>
  <c r="S39" i="8"/>
  <c r="R39" i="8"/>
  <c r="S38" i="8"/>
  <c r="R38" i="8"/>
  <c r="S37" i="8"/>
  <c r="R37" i="8"/>
  <c r="S36" i="8"/>
  <c r="R36" i="8"/>
  <c r="S35" i="8"/>
  <c r="R35" i="8"/>
  <c r="S34" i="8"/>
  <c r="R34" i="8"/>
  <c r="S33" i="8"/>
  <c r="R33" i="8"/>
  <c r="S32" i="8"/>
  <c r="R32" i="8"/>
  <c r="S31" i="8"/>
  <c r="R31" i="8"/>
  <c r="S20" i="8"/>
  <c r="R20" i="8"/>
  <c r="S18" i="8"/>
  <c r="R18" i="8"/>
  <c r="S17" i="8"/>
  <c r="R17" i="8"/>
  <c r="S16" i="8"/>
  <c r="R16" i="8"/>
  <c r="S15" i="8"/>
  <c r="R15" i="8"/>
  <c r="S14" i="8"/>
  <c r="R14" i="8"/>
  <c r="S13" i="8"/>
  <c r="R13" i="8"/>
  <c r="S12" i="8"/>
  <c r="R12" i="8"/>
  <c r="S11" i="8"/>
  <c r="R11" i="8"/>
  <c r="S10" i="8"/>
  <c r="R10" i="8"/>
  <c r="S9" i="8"/>
  <c r="R9" i="8"/>
  <c r="S8" i="8"/>
  <c r="R8" i="8"/>
  <c r="S7" i="8"/>
  <c r="R7" i="8"/>
  <c r="S6" i="8"/>
  <c r="R6" i="8"/>
  <c r="S5" i="8"/>
  <c r="R5" i="8"/>
  <c r="S42" i="9"/>
  <c r="R42" i="9"/>
  <c r="S40" i="9"/>
  <c r="R40" i="9"/>
  <c r="S39" i="9"/>
  <c r="R39" i="9"/>
  <c r="S38" i="9"/>
  <c r="R38" i="9"/>
  <c r="S37" i="9"/>
  <c r="R37" i="9"/>
  <c r="S36" i="9"/>
  <c r="R36" i="9"/>
  <c r="S35" i="9"/>
  <c r="R35" i="9"/>
  <c r="S34" i="9"/>
  <c r="R34" i="9"/>
  <c r="S33" i="9"/>
  <c r="R33" i="9"/>
  <c r="S32" i="9"/>
  <c r="R32" i="9"/>
  <c r="S31" i="9"/>
  <c r="R31" i="9"/>
  <c r="S5" i="9"/>
  <c r="R5" i="9"/>
  <c r="S20" i="9"/>
  <c r="S47" i="9" s="1"/>
  <c r="R20" i="9"/>
  <c r="R47" i="9" s="1"/>
  <c r="S18" i="9"/>
  <c r="R18" i="9"/>
  <c r="S17" i="9"/>
  <c r="R17" i="9"/>
  <c r="S16" i="9"/>
  <c r="R16" i="9"/>
  <c r="S15" i="9"/>
  <c r="R15" i="9"/>
  <c r="S14" i="9"/>
  <c r="R14" i="9"/>
  <c r="S13" i="9"/>
  <c r="R13" i="9"/>
  <c r="S12" i="9"/>
  <c r="R12" i="9"/>
  <c r="S11" i="9"/>
  <c r="R11" i="9"/>
  <c r="S10" i="9"/>
  <c r="R10" i="9"/>
  <c r="S9" i="9"/>
  <c r="R9" i="9"/>
  <c r="S8" i="9"/>
  <c r="R8" i="9"/>
  <c r="S7" i="9"/>
  <c r="R7" i="9"/>
  <c r="S6" i="9"/>
  <c r="R6" i="9"/>
  <c r="S42" i="2"/>
  <c r="R42" i="2"/>
  <c r="S40" i="2"/>
  <c r="R40" i="2"/>
  <c r="S39" i="2"/>
  <c r="R39" i="2"/>
  <c r="S38" i="2"/>
  <c r="R38" i="2"/>
  <c r="S37" i="2"/>
  <c r="R37" i="2"/>
  <c r="S36" i="2"/>
  <c r="R36" i="2"/>
  <c r="S35" i="2"/>
  <c r="R35" i="2"/>
  <c r="S34" i="2"/>
  <c r="R34" i="2"/>
  <c r="S33" i="2"/>
  <c r="R33" i="2"/>
  <c r="S32" i="2"/>
  <c r="R32" i="2"/>
  <c r="S31" i="2"/>
  <c r="R31" i="2"/>
  <c r="S20" i="2"/>
  <c r="R20" i="2"/>
  <c r="S18" i="2"/>
  <c r="R18" i="2"/>
  <c r="S16" i="2"/>
  <c r="R16" i="2"/>
  <c r="S15" i="2"/>
  <c r="R15" i="2"/>
  <c r="S14" i="2"/>
  <c r="R14" i="2"/>
  <c r="S13" i="2"/>
  <c r="R13" i="2"/>
  <c r="S12" i="2"/>
  <c r="R12" i="2"/>
  <c r="S11" i="2"/>
  <c r="R11" i="2"/>
  <c r="S10" i="2"/>
  <c r="R10" i="2"/>
  <c r="S9" i="2"/>
  <c r="R9" i="2"/>
  <c r="S8" i="2"/>
  <c r="R8" i="2"/>
  <c r="S7" i="2"/>
  <c r="R7" i="2"/>
  <c r="S6" i="2"/>
  <c r="R6" i="2"/>
  <c r="S5" i="2"/>
  <c r="R5" i="2"/>
  <c r="S42" i="3"/>
  <c r="R42" i="3"/>
  <c r="S40" i="3"/>
  <c r="R40" i="3"/>
  <c r="S39" i="3"/>
  <c r="R39" i="3"/>
  <c r="S38" i="3"/>
  <c r="R38" i="3"/>
  <c r="S37" i="3"/>
  <c r="R37" i="3"/>
  <c r="S36" i="3"/>
  <c r="R36" i="3"/>
  <c r="S35" i="3"/>
  <c r="R35" i="3"/>
  <c r="S34" i="3"/>
  <c r="R34" i="3"/>
  <c r="S33" i="3"/>
  <c r="R33" i="3"/>
  <c r="S32" i="3"/>
  <c r="R32" i="3"/>
  <c r="S31" i="3"/>
  <c r="R31" i="3"/>
  <c r="S20" i="3"/>
  <c r="R20" i="3"/>
  <c r="S18" i="3"/>
  <c r="R18" i="3"/>
  <c r="S17" i="3"/>
  <c r="R17" i="3"/>
  <c r="S16" i="3"/>
  <c r="R16" i="3"/>
  <c r="S15" i="3"/>
  <c r="R15" i="3"/>
  <c r="S14" i="3"/>
  <c r="R14" i="3"/>
  <c r="S13" i="3"/>
  <c r="R13" i="3"/>
  <c r="S12" i="3"/>
  <c r="R12" i="3"/>
  <c r="S11" i="3"/>
  <c r="R11" i="3"/>
  <c r="S10" i="3"/>
  <c r="R10" i="3"/>
  <c r="S9" i="3"/>
  <c r="R9" i="3"/>
  <c r="S8" i="3"/>
  <c r="R8" i="3"/>
  <c r="S7" i="3"/>
  <c r="R7" i="3"/>
  <c r="S6" i="3"/>
  <c r="R6" i="3"/>
  <c r="S5" i="3"/>
  <c r="R5" i="3"/>
  <c r="S42" i="14"/>
  <c r="R42" i="14"/>
  <c r="S40" i="14"/>
  <c r="R40" i="14"/>
  <c r="S39" i="14"/>
  <c r="R39" i="14"/>
  <c r="S38" i="14"/>
  <c r="R38" i="14"/>
  <c r="S37" i="14"/>
  <c r="R37" i="14"/>
  <c r="S36" i="14"/>
  <c r="R36" i="14"/>
  <c r="S35" i="14"/>
  <c r="R35" i="14"/>
  <c r="S34" i="14"/>
  <c r="R34" i="14"/>
  <c r="S33" i="14"/>
  <c r="R33" i="14"/>
  <c r="S32" i="14"/>
  <c r="R32" i="14"/>
  <c r="S31" i="14"/>
  <c r="R31" i="14"/>
  <c r="S20" i="14"/>
  <c r="R20" i="14"/>
  <c r="S18" i="14"/>
  <c r="R18" i="14"/>
  <c r="S16" i="14"/>
  <c r="R16" i="14"/>
  <c r="S15" i="14"/>
  <c r="R15" i="14"/>
  <c r="S14" i="14"/>
  <c r="R14" i="14"/>
  <c r="S13" i="14"/>
  <c r="R13" i="14"/>
  <c r="S12" i="14"/>
  <c r="R12" i="14"/>
  <c r="S10" i="14"/>
  <c r="R10" i="14"/>
  <c r="S9" i="14"/>
  <c r="R9" i="14"/>
  <c r="S8" i="14"/>
  <c r="R8" i="14"/>
  <c r="S7" i="14"/>
  <c r="R7" i="14"/>
  <c r="S6" i="14"/>
  <c r="R6" i="14"/>
  <c r="S5" i="14"/>
  <c r="R5" i="14"/>
  <c r="S42" i="1"/>
  <c r="R42" i="1"/>
  <c r="S40" i="1"/>
  <c r="R40" i="1"/>
  <c r="S39" i="1"/>
  <c r="R39" i="1"/>
  <c r="S38" i="1"/>
  <c r="R38" i="1"/>
  <c r="S37" i="1"/>
  <c r="R37" i="1"/>
  <c r="S36" i="1"/>
  <c r="R36" i="1"/>
  <c r="S35" i="1"/>
  <c r="R35" i="1"/>
  <c r="S34" i="1"/>
  <c r="R34" i="1"/>
  <c r="S33" i="1"/>
  <c r="R33" i="1"/>
  <c r="S32" i="1"/>
  <c r="R32" i="1"/>
  <c r="S31" i="1"/>
  <c r="R31" i="1"/>
  <c r="S20" i="1"/>
  <c r="R20" i="1"/>
  <c r="S18" i="1"/>
  <c r="R18" i="1"/>
  <c r="S17" i="1"/>
  <c r="R17" i="1"/>
  <c r="S16" i="1"/>
  <c r="R16" i="1"/>
  <c r="S15" i="1"/>
  <c r="R15" i="1"/>
  <c r="S14" i="1"/>
  <c r="R14" i="1"/>
  <c r="S13" i="1"/>
  <c r="R13" i="1"/>
  <c r="S12" i="1"/>
  <c r="R12" i="1"/>
  <c r="S11" i="1"/>
  <c r="R11" i="1"/>
  <c r="S10" i="1"/>
  <c r="R10" i="1"/>
  <c r="S9" i="1"/>
  <c r="R9" i="1"/>
  <c r="S8" i="1"/>
  <c r="R8" i="1"/>
  <c r="S7" i="1"/>
  <c r="R7" i="1"/>
  <c r="S6" i="1"/>
  <c r="R6" i="1"/>
  <c r="R5" i="1"/>
  <c r="S5" i="1"/>
  <c r="X16" i="11" l="1"/>
  <c r="X8" i="11"/>
  <c r="X12" i="11"/>
  <c r="S47" i="10"/>
  <c r="V47" i="1"/>
  <c r="S47" i="1"/>
  <c r="AC11" i="4"/>
  <c r="AB7" i="6"/>
  <c r="S47" i="8"/>
  <c r="S47" i="14"/>
  <c r="S47" i="3"/>
  <c r="AB31" i="3"/>
  <c r="AB35" i="3"/>
  <c r="Z47" i="1"/>
  <c r="Y40" i="11"/>
  <c r="X20" i="11"/>
  <c r="X47" i="11" s="1"/>
  <c r="V47" i="11"/>
  <c r="X47" i="10"/>
  <c r="V47" i="10"/>
  <c r="Z47" i="10"/>
  <c r="Z47" i="9"/>
  <c r="X47" i="9"/>
  <c r="V47" i="9"/>
  <c r="R47" i="14"/>
  <c r="V47" i="8"/>
  <c r="X47" i="8"/>
  <c r="R47" i="8"/>
  <c r="Z47" i="8"/>
  <c r="V47" i="7"/>
  <c r="Z47" i="7"/>
  <c r="X47" i="7"/>
  <c r="X47" i="6"/>
  <c r="Z47" i="6"/>
  <c r="V47" i="6"/>
  <c r="V47" i="4"/>
  <c r="X47" i="4"/>
  <c r="R47" i="4"/>
  <c r="Z47" i="4"/>
  <c r="S47" i="4"/>
  <c r="V47" i="3"/>
  <c r="R47" i="3"/>
  <c r="X47" i="3"/>
  <c r="Z47" i="3"/>
  <c r="Z47" i="2"/>
  <c r="R47" i="2"/>
  <c r="V47" i="2"/>
  <c r="S47" i="2"/>
  <c r="X47" i="2"/>
  <c r="X47" i="1"/>
  <c r="R47" i="1"/>
  <c r="Y7" i="13"/>
  <c r="Y17" i="11"/>
  <c r="Y13" i="11"/>
  <c r="Y9" i="13"/>
  <c r="Y15" i="13"/>
  <c r="AC36" i="1"/>
  <c r="AC40" i="1"/>
  <c r="AC6" i="4"/>
  <c r="AB34" i="7"/>
  <c r="AB38" i="7"/>
  <c r="AB39" i="6"/>
  <c r="AB14" i="4"/>
  <c r="Y9" i="11"/>
  <c r="X16" i="13"/>
  <c r="Y20" i="13"/>
  <c r="Y47" i="13" s="1"/>
  <c r="X7" i="13"/>
  <c r="X20" i="13"/>
  <c r="X47" i="13" s="1"/>
  <c r="Y15" i="11"/>
  <c r="X35" i="11"/>
  <c r="AC10" i="4"/>
  <c r="AC32" i="4"/>
  <c r="AC42" i="4"/>
  <c r="AB16" i="3"/>
  <c r="AC33" i="3"/>
  <c r="AC11" i="3"/>
  <c r="AC15" i="3"/>
  <c r="AC20" i="3"/>
  <c r="X34" i="13"/>
  <c r="Y20" i="12"/>
  <c r="Y47" i="12" s="1"/>
  <c r="AC32" i="1"/>
  <c r="AB20" i="1"/>
  <c r="AC36" i="4"/>
  <c r="AB40" i="4"/>
  <c r="AB18" i="4"/>
  <c r="Y20" i="11"/>
  <c r="Y47" i="11" s="1"/>
  <c r="X15" i="11"/>
  <c r="X11" i="11"/>
  <c r="X7" i="11"/>
  <c r="Y7" i="11"/>
  <c r="Y37" i="11"/>
  <c r="Y18" i="11"/>
  <c r="Y14" i="11"/>
  <c r="Y10" i="11"/>
  <c r="Y6" i="11"/>
  <c r="Y11" i="11"/>
  <c r="X33" i="11"/>
  <c r="X34" i="11"/>
  <c r="AC42" i="9"/>
  <c r="AC5" i="9"/>
  <c r="AC9" i="9"/>
  <c r="AB42" i="1"/>
  <c r="AB6" i="1"/>
  <c r="AB10" i="1"/>
  <c r="AB14" i="1"/>
  <c r="AC18" i="1"/>
  <c r="AC42" i="1"/>
  <c r="AC20" i="1"/>
  <c r="AB7" i="1"/>
  <c r="AB11" i="1"/>
  <c r="AB15" i="1"/>
  <c r="AB34" i="1"/>
  <c r="AB38" i="1"/>
  <c r="AC33" i="1"/>
  <c r="AC37" i="1"/>
  <c r="AB5" i="1"/>
  <c r="AB9" i="1"/>
  <c r="AB13" i="1"/>
  <c r="AB17" i="1"/>
  <c r="AB32" i="1"/>
  <c r="AB36" i="1"/>
  <c r="AB40" i="1"/>
  <c r="AB18" i="1"/>
  <c r="X37" i="11"/>
  <c r="AC35" i="8"/>
  <c r="AB31" i="4"/>
  <c r="AB5" i="4"/>
  <c r="AC13" i="4"/>
  <c r="AC17" i="4"/>
  <c r="Y35" i="13"/>
  <c r="X39" i="13"/>
  <c r="AC42" i="10"/>
  <c r="AB42" i="7"/>
  <c r="AC9" i="7"/>
  <c r="AB11" i="7"/>
  <c r="AB15" i="7"/>
  <c r="AC17" i="7"/>
  <c r="AB20" i="7"/>
  <c r="AC38" i="7"/>
  <c r="AC6" i="7"/>
  <c r="AC10" i="7"/>
  <c r="AB34" i="6"/>
  <c r="AB38" i="6"/>
  <c r="AB8" i="6"/>
  <c r="AB12" i="6"/>
  <c r="AB16" i="6"/>
  <c r="AC33" i="6"/>
  <c r="AC37" i="6"/>
  <c r="AC42" i="6"/>
  <c r="AC7" i="6"/>
  <c r="AC11" i="6"/>
  <c r="AC15" i="6"/>
  <c r="AC20" i="6"/>
  <c r="AB32" i="6"/>
  <c r="AB6" i="6"/>
  <c r="AB38" i="4"/>
  <c r="AB33" i="4"/>
  <c r="AB35" i="4"/>
  <c r="AC39" i="4"/>
  <c r="AB9" i="4"/>
  <c r="AC34" i="4"/>
  <c r="AC8" i="4"/>
  <c r="AB12" i="4"/>
  <c r="AB16" i="4"/>
  <c r="AB7" i="4"/>
  <c r="AC15" i="4"/>
  <c r="AC20" i="4"/>
  <c r="AB37" i="3"/>
  <c r="AB42" i="3"/>
  <c r="AB7" i="3"/>
  <c r="AC32" i="3"/>
  <c r="AC6" i="3"/>
  <c r="AC10" i="3"/>
  <c r="AC12" i="3"/>
  <c r="AC16" i="3"/>
  <c r="AC16" i="1"/>
  <c r="AC31" i="1"/>
  <c r="AC35" i="1"/>
  <c r="AC39" i="1"/>
  <c r="AC8" i="1"/>
  <c r="AC12" i="1"/>
  <c r="AC6" i="1"/>
  <c r="AC10" i="1"/>
  <c r="AC14" i="1"/>
  <c r="AC34" i="1"/>
  <c r="AC38" i="1"/>
  <c r="AB31" i="1"/>
  <c r="AB33" i="1"/>
  <c r="AB35" i="1"/>
  <c r="AB37" i="1"/>
  <c r="AB39" i="1"/>
  <c r="AC5" i="1"/>
  <c r="AC7" i="1"/>
  <c r="AC9" i="1"/>
  <c r="AC11" i="1"/>
  <c r="AC13" i="1"/>
  <c r="AC15" i="1"/>
  <c r="AC17" i="1"/>
  <c r="AB8" i="1"/>
  <c r="AB12" i="1"/>
  <c r="AB16" i="1"/>
  <c r="AC5" i="4"/>
  <c r="AC7" i="4"/>
  <c r="AC9" i="4"/>
  <c r="AC12" i="4"/>
  <c r="AC14" i="4"/>
  <c r="AC16" i="4"/>
  <c r="AC18" i="4"/>
  <c r="AC31" i="4"/>
  <c r="AC33" i="4"/>
  <c r="AC35" i="4"/>
  <c r="AC38" i="4"/>
  <c r="AC40" i="4"/>
  <c r="AB11" i="4"/>
  <c r="AB6" i="4"/>
  <c r="AB8" i="4"/>
  <c r="AB10" i="4"/>
  <c r="AB13" i="4"/>
  <c r="AB15" i="4"/>
  <c r="AB17" i="4"/>
  <c r="AB20" i="4"/>
  <c r="AB32" i="4"/>
  <c r="AB34" i="4"/>
  <c r="AB36" i="4"/>
  <c r="AB39" i="4"/>
  <c r="AB42" i="4"/>
  <c r="Y16" i="12"/>
  <c r="Y18" i="12"/>
  <c r="X9" i="12"/>
  <c r="X16" i="12"/>
  <c r="X17" i="12"/>
  <c r="X38" i="5"/>
  <c r="X18" i="11"/>
  <c r="X14" i="11"/>
  <c r="X10" i="11"/>
  <c r="X6" i="11"/>
  <c r="Y8" i="11"/>
  <c r="Y12" i="11"/>
  <c r="Y16" i="11"/>
  <c r="X39" i="11"/>
  <c r="X17" i="11"/>
  <c r="X13" i="11"/>
  <c r="X9" i="11"/>
  <c r="Y5" i="11"/>
  <c r="Y32" i="11"/>
  <c r="Y34" i="11"/>
  <c r="X38" i="11"/>
  <c r="Y31" i="11"/>
  <c r="Y33" i="11"/>
  <c r="Y36" i="11"/>
  <c r="AC33" i="7"/>
  <c r="AB6" i="10"/>
  <c r="AC32" i="8"/>
  <c r="AC36" i="8"/>
  <c r="AC8" i="8"/>
  <c r="AC31" i="8"/>
  <c r="AB39" i="8"/>
  <c r="AB13" i="8"/>
  <c r="AB17" i="8"/>
  <c r="AC38" i="8"/>
  <c r="AC10" i="8"/>
  <c r="AC12" i="8"/>
  <c r="AC16" i="8"/>
  <c r="AB42" i="2"/>
  <c r="AC36" i="2"/>
  <c r="AC18" i="2"/>
  <c r="AB12" i="2"/>
  <c r="AB16" i="2"/>
  <c r="AC38" i="14"/>
  <c r="X8" i="13"/>
  <c r="X33" i="13"/>
  <c r="X38" i="13"/>
  <c r="Y10" i="13"/>
  <c r="Y14" i="13"/>
  <c r="Y16" i="13"/>
  <c r="X15" i="13"/>
  <c r="Y32" i="13"/>
  <c r="Y34" i="13"/>
  <c r="Y5" i="13"/>
  <c r="Y6" i="13"/>
  <c r="Y8" i="13"/>
  <c r="Y17" i="13"/>
  <c r="Y18" i="13"/>
  <c r="Y33" i="13"/>
  <c r="Y36" i="13"/>
  <c r="Y38" i="13"/>
  <c r="X5" i="13"/>
  <c r="X9" i="13"/>
  <c r="X17" i="13"/>
  <c r="X31" i="13"/>
  <c r="X14" i="12"/>
  <c r="Y32" i="5"/>
  <c r="Y34" i="5"/>
  <c r="Y36" i="5"/>
  <c r="Y5" i="5"/>
  <c r="Y7" i="5"/>
  <c r="Y13" i="5"/>
  <c r="Y15" i="5"/>
  <c r="X7" i="5"/>
  <c r="X11" i="5"/>
  <c r="X15" i="5"/>
  <c r="X20" i="5"/>
  <c r="X47" i="5" s="1"/>
  <c r="X34" i="5"/>
  <c r="AB11" i="6"/>
  <c r="AB33" i="6"/>
  <c r="AC34" i="6"/>
  <c r="AB36" i="6"/>
  <c r="AC38" i="6"/>
  <c r="AB40" i="6"/>
  <c r="AC8" i="6"/>
  <c r="AB10" i="6"/>
  <c r="AC12" i="6"/>
  <c r="AB14" i="6"/>
  <c r="AC16" i="6"/>
  <c r="AB18" i="6"/>
  <c r="AB15" i="6"/>
  <c r="AB37" i="6"/>
  <c r="AC31" i="6"/>
  <c r="AC35" i="6"/>
  <c r="AB5" i="6"/>
  <c r="AB9" i="6"/>
  <c r="AB13" i="6"/>
  <c r="AC17" i="6"/>
  <c r="AB20" i="6"/>
  <c r="AB42" i="6"/>
  <c r="AB32" i="7"/>
  <c r="AC14" i="7"/>
  <c r="AC18" i="7"/>
  <c r="AC13" i="10"/>
  <c r="AB31" i="10"/>
  <c r="AB35" i="10"/>
  <c r="AB39" i="10"/>
  <c r="AC32" i="10"/>
  <c r="AC40" i="10"/>
  <c r="AC6" i="10"/>
  <c r="AC14" i="10"/>
  <c r="AC16" i="10"/>
  <c r="AB34" i="8"/>
  <c r="AC33" i="8"/>
  <c r="AC37" i="8"/>
  <c r="AC39" i="8"/>
  <c r="AB42" i="8"/>
  <c r="AC7" i="8"/>
  <c r="AC11" i="8"/>
  <c r="AC13" i="8"/>
  <c r="AB15" i="8"/>
  <c r="AC17" i="8"/>
  <c r="AB20" i="8"/>
  <c r="AB8" i="8"/>
  <c r="AB32" i="8"/>
  <c r="AB36" i="8"/>
  <c r="AC40" i="8"/>
  <c r="AB6" i="8"/>
  <c r="AB10" i="8"/>
  <c r="AC14" i="8"/>
  <c r="AC18" i="8"/>
  <c r="AC6" i="8"/>
  <c r="AC34" i="8"/>
  <c r="AB5" i="8"/>
  <c r="AB7" i="8"/>
  <c r="AB9" i="8"/>
  <c r="AB12" i="8"/>
  <c r="AB14" i="8"/>
  <c r="AB16" i="8"/>
  <c r="AB18" i="8"/>
  <c r="AB31" i="8"/>
  <c r="AB33" i="8"/>
  <c r="AB35" i="8"/>
  <c r="AB38" i="8"/>
  <c r="AB40" i="8"/>
  <c r="AC15" i="8"/>
  <c r="AC20" i="8"/>
  <c r="AC42" i="8"/>
  <c r="AC31" i="9"/>
  <c r="AC35" i="9"/>
  <c r="AB39" i="9"/>
  <c r="AB13" i="9"/>
  <c r="AB17" i="9"/>
  <c r="AC36" i="9"/>
  <c r="AB42" i="9"/>
  <c r="AB15" i="9"/>
  <c r="AB32" i="9"/>
  <c r="AB36" i="9"/>
  <c r="AC10" i="9"/>
  <c r="AC14" i="9"/>
  <c r="AB8" i="9"/>
  <c r="AB10" i="9"/>
  <c r="AB5" i="2"/>
  <c r="AB39" i="2"/>
  <c r="AB9" i="2"/>
  <c r="AC33" i="2"/>
  <c r="AC7" i="2"/>
  <c r="AC15" i="2"/>
  <c r="AB18" i="2"/>
  <c r="AC20" i="2"/>
  <c r="AC36" i="3"/>
  <c r="AC40" i="3"/>
  <c r="AB14" i="3"/>
  <c r="AB18" i="3"/>
  <c r="AC7" i="3"/>
  <c r="AC37" i="3"/>
  <c r="AC31" i="3"/>
  <c r="AC35" i="3"/>
  <c r="AB39" i="3"/>
  <c r="AB5" i="3"/>
  <c r="AB9" i="3"/>
  <c r="AC13" i="3"/>
  <c r="AC17" i="3"/>
  <c r="AC9" i="3"/>
  <c r="AC39" i="3"/>
  <c r="AC34" i="3"/>
  <c r="AC38" i="3"/>
  <c r="AC8" i="3"/>
  <c r="AB12" i="3"/>
  <c r="AC42" i="3"/>
  <c r="AC5" i="3"/>
  <c r="AB33" i="3"/>
  <c r="AB15" i="14"/>
  <c r="AC8" i="14"/>
  <c r="X13" i="12"/>
  <c r="Y7" i="12"/>
  <c r="Y9" i="12"/>
  <c r="X12" i="12"/>
  <c r="X8" i="12"/>
  <c r="X6" i="12"/>
  <c r="Y11" i="12"/>
  <c r="Y13" i="12"/>
  <c r="Y15" i="12"/>
  <c r="Y17" i="12"/>
  <c r="X8" i="5"/>
  <c r="X12" i="5"/>
  <c r="X16" i="5"/>
  <c r="Y38" i="5"/>
  <c r="Y31" i="5"/>
  <c r="Y33" i="5"/>
  <c r="Y6" i="5"/>
  <c r="Y8" i="5"/>
  <c r="Y14" i="5"/>
  <c r="Y16" i="5"/>
  <c r="X33" i="5"/>
  <c r="X5" i="5"/>
  <c r="X13" i="5"/>
  <c r="Y9" i="5"/>
  <c r="Y10" i="5"/>
  <c r="Y12" i="5"/>
  <c r="Y17" i="5"/>
  <c r="Y18" i="5"/>
  <c r="Y35" i="5"/>
  <c r="Y37" i="5"/>
  <c r="Y40" i="5"/>
  <c r="X9" i="5"/>
  <c r="Y11" i="5"/>
  <c r="X17" i="5"/>
  <c r="Y20" i="5"/>
  <c r="Y47" i="5" s="1"/>
  <c r="X37" i="5"/>
  <c r="Y39" i="5"/>
  <c r="AC6" i="6"/>
  <c r="AC10" i="6"/>
  <c r="AC14" i="6"/>
  <c r="AC18" i="6"/>
  <c r="AC32" i="6"/>
  <c r="AC36" i="6"/>
  <c r="AC40" i="6"/>
  <c r="AB17" i="6"/>
  <c r="AB31" i="6"/>
  <c r="AB35" i="6"/>
  <c r="AC5" i="6"/>
  <c r="AC9" i="6"/>
  <c r="AC13" i="6"/>
  <c r="AC39" i="6"/>
  <c r="AC31" i="7"/>
  <c r="AC35" i="7"/>
  <c r="AC39" i="7"/>
  <c r="AB5" i="7"/>
  <c r="AB9" i="7"/>
  <c r="AB17" i="7"/>
  <c r="AC40" i="7"/>
  <c r="AC16" i="7"/>
  <c r="AC32" i="7"/>
  <c r="AC34" i="7"/>
  <c r="AC15" i="7"/>
  <c r="AC36" i="7"/>
  <c r="AB40" i="7"/>
  <c r="AB6" i="7"/>
  <c r="AB14" i="7"/>
  <c r="AB16" i="7"/>
  <c r="AB18" i="7"/>
  <c r="AB31" i="7"/>
  <c r="AB33" i="7"/>
  <c r="AB35" i="7"/>
  <c r="AB39" i="7"/>
  <c r="AC42" i="7"/>
  <c r="AB13" i="7"/>
  <c r="AC20" i="7"/>
  <c r="AC8" i="7"/>
  <c r="AC34" i="10"/>
  <c r="AC38" i="10"/>
  <c r="AC8" i="10"/>
  <c r="AC12" i="10"/>
  <c r="AB32" i="10"/>
  <c r="AB5" i="10"/>
  <c r="AB13" i="10"/>
  <c r="AB14" i="10"/>
  <c r="AC31" i="10"/>
  <c r="AC33" i="10"/>
  <c r="AB36" i="10"/>
  <c r="AC37" i="10"/>
  <c r="AB40" i="10"/>
  <c r="AB42" i="10"/>
  <c r="AC7" i="10"/>
  <c r="AC9" i="10"/>
  <c r="AC15" i="10"/>
  <c r="AC20" i="10"/>
  <c r="AC36" i="10"/>
  <c r="AC10" i="10"/>
  <c r="AC35" i="10"/>
  <c r="AC39" i="10"/>
  <c r="AB34" i="9"/>
  <c r="AC38" i="9"/>
  <c r="AC8" i="9"/>
  <c r="AC12" i="9"/>
  <c r="AC16" i="9"/>
  <c r="AC33" i="9"/>
  <c r="AB37" i="9"/>
  <c r="AC7" i="9"/>
  <c r="AC15" i="9"/>
  <c r="AC20" i="9"/>
  <c r="AC47" i="9" s="1"/>
  <c r="AB20" i="9"/>
  <c r="AB47" i="9" s="1"/>
  <c r="AC32" i="9"/>
  <c r="AC40" i="9"/>
  <c r="AC6" i="9"/>
  <c r="AC18" i="9"/>
  <c r="AB6" i="9"/>
  <c r="AC34" i="9"/>
  <c r="AB11" i="9"/>
  <c r="AC13" i="9"/>
  <c r="AC17" i="9"/>
  <c r="AB31" i="9"/>
  <c r="AB33" i="9"/>
  <c r="AB35" i="9"/>
  <c r="AB38" i="9"/>
  <c r="AB40" i="9"/>
  <c r="AC11" i="9"/>
  <c r="AB7" i="9"/>
  <c r="AB9" i="9"/>
  <c r="AB12" i="9"/>
  <c r="AB14" i="9"/>
  <c r="AB16" i="9"/>
  <c r="AB18" i="9"/>
  <c r="AC39" i="9"/>
  <c r="AB5" i="9"/>
  <c r="AB32" i="2"/>
  <c r="AB36" i="2"/>
  <c r="AC40" i="2"/>
  <c r="AC6" i="2"/>
  <c r="AC10" i="2"/>
  <c r="AC14" i="2"/>
  <c r="AC31" i="2"/>
  <c r="AC35" i="2"/>
  <c r="AC42" i="2"/>
  <c r="AC13" i="2"/>
  <c r="AC17" i="2"/>
  <c r="AB7" i="2"/>
  <c r="AC32" i="2"/>
  <c r="AB34" i="2"/>
  <c r="AC38" i="2"/>
  <c r="AC8" i="2"/>
  <c r="AC12" i="2"/>
  <c r="AC16" i="2"/>
  <c r="AB14" i="2"/>
  <c r="AC34" i="2"/>
  <c r="AC5" i="2"/>
  <c r="AC9" i="2"/>
  <c r="AB31" i="2"/>
  <c r="AB33" i="2"/>
  <c r="AB35" i="2"/>
  <c r="AB38" i="2"/>
  <c r="AB40" i="2"/>
  <c r="AC37" i="2"/>
  <c r="AC11" i="2"/>
  <c r="AB6" i="2"/>
  <c r="AB8" i="2"/>
  <c r="AB10" i="2"/>
  <c r="AB13" i="2"/>
  <c r="AB15" i="2"/>
  <c r="AB17" i="2"/>
  <c r="AB20" i="2"/>
  <c r="AC39" i="2"/>
  <c r="AC14" i="3"/>
  <c r="AB6" i="3"/>
  <c r="AB8" i="3"/>
  <c r="AB10" i="3"/>
  <c r="AB13" i="3"/>
  <c r="AB15" i="3"/>
  <c r="AB17" i="3"/>
  <c r="AB20" i="3"/>
  <c r="AB38" i="3"/>
  <c r="AB40" i="3"/>
  <c r="AB32" i="3"/>
  <c r="AB34" i="3"/>
  <c r="AB36" i="3"/>
  <c r="AC18" i="3"/>
  <c r="AC14" i="14"/>
  <c r="AC33" i="14"/>
  <c r="AB8" i="14"/>
  <c r="AC7" i="14"/>
  <c r="AC20" i="14"/>
  <c r="AC34" i="14"/>
  <c r="AB40" i="14"/>
  <c r="AC42" i="14"/>
  <c r="AB32" i="14"/>
  <c r="AB36" i="14"/>
  <c r="AB8" i="10"/>
  <c r="AB12" i="10"/>
  <c r="AB16" i="10"/>
  <c r="AB11" i="10"/>
  <c r="AB33" i="10"/>
  <c r="AC18" i="10"/>
  <c r="AB7" i="10"/>
  <c r="AB10" i="10"/>
  <c r="AB15" i="10"/>
  <c r="AB20" i="10"/>
  <c r="AB9" i="10"/>
  <c r="AC11" i="10"/>
  <c r="AB6" i="14"/>
  <c r="AB10" i="14"/>
  <c r="AB18" i="14"/>
  <c r="AB37" i="14"/>
  <c r="AC5" i="14"/>
  <c r="AC9" i="14"/>
  <c r="AB13" i="14"/>
  <c r="AC32" i="14"/>
  <c r="AC36" i="14"/>
  <c r="AC40" i="14"/>
  <c r="AC13" i="14"/>
  <c r="AC12" i="14"/>
  <c r="AC16" i="14"/>
  <c r="AC31" i="14"/>
  <c r="AC35" i="14"/>
  <c r="AB38" i="14"/>
  <c r="AC39" i="14"/>
  <c r="AC15" i="14"/>
  <c r="AB34" i="14"/>
  <c r="AB5" i="14"/>
  <c r="AB7" i="14"/>
  <c r="AB9" i="14"/>
  <c r="AB12" i="14"/>
  <c r="AB14" i="14"/>
  <c r="AB16" i="14"/>
  <c r="AB20" i="14"/>
  <c r="AC6" i="14"/>
  <c r="AB31" i="14"/>
  <c r="AB33" i="14"/>
  <c r="AB35" i="14"/>
  <c r="AB39" i="14"/>
  <c r="AB42" i="14"/>
  <c r="AC10" i="14"/>
  <c r="AC18" i="14"/>
  <c r="AC11" i="14"/>
  <c r="X12" i="13"/>
  <c r="Y40" i="13"/>
  <c r="X37" i="13"/>
  <c r="Y37" i="13"/>
  <c r="Y13" i="13"/>
  <c r="Y11" i="13"/>
  <c r="X11" i="13"/>
  <c r="X13" i="13"/>
  <c r="Y12" i="13"/>
  <c r="Y12" i="12"/>
  <c r="Y10" i="12"/>
  <c r="Y8" i="12"/>
  <c r="X5" i="12"/>
  <c r="Y5" i="12"/>
  <c r="AC37" i="4"/>
  <c r="AB37" i="4"/>
  <c r="AB36" i="7"/>
  <c r="AC37" i="7"/>
  <c r="AB37" i="7"/>
  <c r="AC12" i="7"/>
  <c r="AC13" i="7"/>
  <c r="AC7" i="7"/>
  <c r="AC11" i="7"/>
  <c r="AB10" i="7"/>
  <c r="AB12" i="7"/>
  <c r="AB7" i="7"/>
  <c r="AB8" i="7"/>
  <c r="AB37" i="10"/>
  <c r="AC17" i="10"/>
  <c r="AB17" i="10"/>
  <c r="AC5" i="10"/>
  <c r="AB18" i="10"/>
  <c r="AB38" i="10"/>
  <c r="AB34" i="10"/>
  <c r="AB11" i="8"/>
  <c r="AB37" i="8"/>
  <c r="AC37" i="9"/>
  <c r="AB11" i="2"/>
  <c r="AB37" i="2"/>
  <c r="AB11" i="3"/>
  <c r="AC37" i="14"/>
  <c r="AB11" i="14"/>
  <c r="X35" i="13"/>
  <c r="Y31" i="13"/>
  <c r="X32" i="13"/>
  <c r="X36" i="13"/>
  <c r="Y39" i="13"/>
  <c r="X40" i="13"/>
  <c r="X31" i="5"/>
  <c r="X35" i="5"/>
  <c r="X39" i="5"/>
  <c r="X32" i="5"/>
  <c r="X36" i="5"/>
  <c r="X40" i="5"/>
  <c r="X6" i="13"/>
  <c r="X10" i="13"/>
  <c r="X14" i="13"/>
  <c r="X18" i="13"/>
  <c r="X10" i="12"/>
  <c r="X18" i="12"/>
  <c r="Y6" i="12"/>
  <c r="X7" i="12"/>
  <c r="X11" i="12"/>
  <c r="Y14" i="12"/>
  <c r="X15" i="12"/>
  <c r="X20" i="12"/>
  <c r="X47" i="12" s="1"/>
  <c r="X6" i="5"/>
  <c r="X10" i="5"/>
  <c r="X14" i="5"/>
  <c r="X18" i="5"/>
  <c r="X32" i="11"/>
  <c r="Y35" i="11"/>
  <c r="X36" i="11"/>
  <c r="Y39" i="11"/>
  <c r="X40" i="11"/>
  <c r="X31" i="11"/>
  <c r="I42" i="4"/>
  <c r="H42" i="4"/>
  <c r="I20" i="4"/>
  <c r="H20" i="4"/>
  <c r="I20" i="6"/>
  <c r="H20" i="6"/>
  <c r="I42" i="6"/>
  <c r="H42" i="6"/>
  <c r="I42" i="7"/>
  <c r="H42" i="7"/>
  <c r="I20" i="7"/>
  <c r="H20" i="7"/>
  <c r="I20" i="10"/>
  <c r="H20" i="10"/>
  <c r="I42" i="10"/>
  <c r="H42" i="10"/>
  <c r="I42" i="8"/>
  <c r="H42" i="8"/>
  <c r="I20" i="8"/>
  <c r="H20" i="8"/>
  <c r="I42" i="9"/>
  <c r="H42" i="9"/>
  <c r="I20" i="9"/>
  <c r="H20" i="9"/>
  <c r="I42" i="3"/>
  <c r="H42" i="3"/>
  <c r="I20" i="3"/>
  <c r="H20" i="3"/>
  <c r="I20" i="2"/>
  <c r="H20" i="2"/>
  <c r="I42" i="2"/>
  <c r="H42" i="2"/>
  <c r="I42" i="14"/>
  <c r="H42" i="14"/>
  <c r="I20" i="14"/>
  <c r="H20" i="14"/>
  <c r="I42" i="1"/>
  <c r="H42" i="1"/>
  <c r="I20" i="1"/>
  <c r="H20" i="1"/>
  <c r="I40" i="4"/>
  <c r="H40" i="4"/>
  <c r="I39" i="4"/>
  <c r="H39" i="4"/>
  <c r="I38" i="4"/>
  <c r="H38" i="4"/>
  <c r="I37" i="4"/>
  <c r="H37" i="4"/>
  <c r="I36" i="4"/>
  <c r="H36" i="4"/>
  <c r="I35" i="4"/>
  <c r="H35" i="4"/>
  <c r="I34" i="4"/>
  <c r="H34" i="4"/>
  <c r="I33" i="4"/>
  <c r="H33" i="4"/>
  <c r="I32" i="4"/>
  <c r="H32" i="4"/>
  <c r="I31" i="4"/>
  <c r="H31" i="4"/>
  <c r="I18" i="4"/>
  <c r="H18" i="4"/>
  <c r="I17" i="4"/>
  <c r="H17" i="4"/>
  <c r="I16" i="4"/>
  <c r="H16" i="4"/>
  <c r="I15" i="4"/>
  <c r="H15" i="4"/>
  <c r="I14" i="4"/>
  <c r="H14" i="4"/>
  <c r="I13" i="4"/>
  <c r="H13" i="4"/>
  <c r="I12" i="4"/>
  <c r="H12" i="4"/>
  <c r="I11" i="4"/>
  <c r="H11" i="4"/>
  <c r="I10" i="4"/>
  <c r="H10" i="4"/>
  <c r="I9" i="4"/>
  <c r="H9" i="4"/>
  <c r="I8" i="4"/>
  <c r="H8" i="4"/>
  <c r="I7" i="4"/>
  <c r="H7" i="4"/>
  <c r="I6" i="4"/>
  <c r="H6" i="4"/>
  <c r="I5" i="4"/>
  <c r="H5" i="4"/>
  <c r="I40" i="6"/>
  <c r="H40" i="6"/>
  <c r="I39" i="6"/>
  <c r="H39" i="6"/>
  <c r="I38" i="6"/>
  <c r="H38" i="6"/>
  <c r="I37" i="6"/>
  <c r="H37" i="6"/>
  <c r="I36" i="6"/>
  <c r="H36" i="6"/>
  <c r="I35" i="6"/>
  <c r="H35" i="6"/>
  <c r="I34" i="6"/>
  <c r="H34" i="6"/>
  <c r="I33" i="6"/>
  <c r="H33" i="6"/>
  <c r="I32" i="6"/>
  <c r="H32" i="6"/>
  <c r="I31" i="6"/>
  <c r="H31" i="6"/>
  <c r="I18" i="6"/>
  <c r="H18" i="6"/>
  <c r="I17" i="6"/>
  <c r="H17" i="6"/>
  <c r="I16" i="6"/>
  <c r="H16" i="6"/>
  <c r="I15" i="6"/>
  <c r="H15" i="6"/>
  <c r="I14" i="6"/>
  <c r="H14" i="6"/>
  <c r="I13" i="6"/>
  <c r="H13" i="6"/>
  <c r="I12" i="6"/>
  <c r="H12" i="6"/>
  <c r="I11" i="6"/>
  <c r="H11" i="6"/>
  <c r="I10" i="6"/>
  <c r="H10" i="6"/>
  <c r="I9" i="6"/>
  <c r="H9" i="6"/>
  <c r="I8" i="6"/>
  <c r="H8" i="6"/>
  <c r="I7" i="6"/>
  <c r="H7" i="6"/>
  <c r="I6" i="6"/>
  <c r="H6" i="6"/>
  <c r="I5" i="6"/>
  <c r="H5" i="6"/>
  <c r="I40" i="7"/>
  <c r="H40" i="7"/>
  <c r="I39" i="7"/>
  <c r="H39" i="7"/>
  <c r="I38" i="7"/>
  <c r="H38" i="7"/>
  <c r="I37" i="7"/>
  <c r="H37" i="7"/>
  <c r="I36" i="7"/>
  <c r="H36" i="7"/>
  <c r="I35" i="7"/>
  <c r="H35" i="7"/>
  <c r="I34" i="7"/>
  <c r="H34" i="7"/>
  <c r="I33" i="7"/>
  <c r="H33" i="7"/>
  <c r="I32" i="7"/>
  <c r="H32" i="7"/>
  <c r="I31" i="7"/>
  <c r="H31" i="7"/>
  <c r="I18" i="7"/>
  <c r="H18" i="7"/>
  <c r="I17" i="7"/>
  <c r="H17" i="7"/>
  <c r="I16" i="7"/>
  <c r="H16" i="7"/>
  <c r="I15" i="7"/>
  <c r="H15" i="7"/>
  <c r="I14" i="7"/>
  <c r="H14" i="7"/>
  <c r="I13" i="7"/>
  <c r="H13" i="7"/>
  <c r="I12" i="7"/>
  <c r="H12" i="7"/>
  <c r="I11" i="7"/>
  <c r="H11" i="7"/>
  <c r="I10" i="7"/>
  <c r="H10" i="7"/>
  <c r="I9" i="7"/>
  <c r="H9" i="7"/>
  <c r="I8" i="7"/>
  <c r="H8" i="7"/>
  <c r="I7" i="7"/>
  <c r="H7" i="7"/>
  <c r="I6" i="7"/>
  <c r="H6" i="7"/>
  <c r="I5" i="7"/>
  <c r="H5" i="7"/>
  <c r="I40" i="10"/>
  <c r="H40" i="10"/>
  <c r="I39" i="10"/>
  <c r="H39" i="10"/>
  <c r="I38" i="10"/>
  <c r="H38" i="10"/>
  <c r="I37" i="10"/>
  <c r="H37" i="10"/>
  <c r="I36" i="10"/>
  <c r="H36" i="10"/>
  <c r="I35" i="10"/>
  <c r="H35" i="10"/>
  <c r="I34" i="10"/>
  <c r="H34" i="10"/>
  <c r="I33" i="10"/>
  <c r="H33" i="10"/>
  <c r="I32" i="10"/>
  <c r="H32" i="10"/>
  <c r="I31" i="10"/>
  <c r="H31" i="10"/>
  <c r="I18" i="10"/>
  <c r="H18" i="10"/>
  <c r="I17" i="10"/>
  <c r="H17" i="10"/>
  <c r="I16" i="10"/>
  <c r="H16" i="10"/>
  <c r="I15" i="10"/>
  <c r="H15" i="10"/>
  <c r="I14" i="10"/>
  <c r="H14" i="10"/>
  <c r="I13" i="10"/>
  <c r="H13" i="10"/>
  <c r="I12" i="10"/>
  <c r="H12" i="10"/>
  <c r="I11" i="10"/>
  <c r="H11" i="10"/>
  <c r="I10" i="10"/>
  <c r="H10" i="10"/>
  <c r="I9" i="10"/>
  <c r="H9" i="10"/>
  <c r="I8" i="10"/>
  <c r="H8" i="10"/>
  <c r="I7" i="10"/>
  <c r="H7" i="10"/>
  <c r="I6" i="10"/>
  <c r="H6" i="10"/>
  <c r="I18" i="8"/>
  <c r="H18" i="8"/>
  <c r="I17" i="8"/>
  <c r="H17" i="8"/>
  <c r="I16" i="8"/>
  <c r="H16" i="8"/>
  <c r="I15" i="8"/>
  <c r="H15" i="8"/>
  <c r="I14" i="8"/>
  <c r="H14" i="8"/>
  <c r="I13" i="8"/>
  <c r="H13" i="8"/>
  <c r="I12" i="8"/>
  <c r="H12" i="8"/>
  <c r="I11" i="8"/>
  <c r="H11" i="8"/>
  <c r="I10" i="8"/>
  <c r="H10" i="8"/>
  <c r="I9" i="8"/>
  <c r="H9" i="8"/>
  <c r="I8" i="8"/>
  <c r="H8" i="8"/>
  <c r="I7" i="8"/>
  <c r="H7" i="8"/>
  <c r="I6" i="8"/>
  <c r="H6" i="8"/>
  <c r="I5" i="8"/>
  <c r="H5" i="8"/>
  <c r="I40" i="8"/>
  <c r="H40" i="8"/>
  <c r="I39" i="8"/>
  <c r="H39" i="8"/>
  <c r="I38" i="8"/>
  <c r="H38" i="8"/>
  <c r="I37" i="8"/>
  <c r="H37" i="8"/>
  <c r="I36" i="8"/>
  <c r="H36" i="8"/>
  <c r="I35" i="8"/>
  <c r="H35" i="8"/>
  <c r="I34" i="8"/>
  <c r="H34" i="8"/>
  <c r="I33" i="8"/>
  <c r="H33" i="8"/>
  <c r="I32" i="8"/>
  <c r="H32" i="8"/>
  <c r="I31" i="8"/>
  <c r="H31" i="8"/>
  <c r="I40" i="9"/>
  <c r="H40" i="9"/>
  <c r="I39" i="9"/>
  <c r="H39" i="9"/>
  <c r="I38" i="9"/>
  <c r="H38" i="9"/>
  <c r="I37" i="9"/>
  <c r="H37" i="9"/>
  <c r="I36" i="9"/>
  <c r="H36" i="9"/>
  <c r="I35" i="9"/>
  <c r="H35" i="9"/>
  <c r="I34" i="9"/>
  <c r="H34" i="9"/>
  <c r="I33" i="9"/>
  <c r="H33" i="9"/>
  <c r="I32" i="9"/>
  <c r="H32" i="9"/>
  <c r="I31" i="9"/>
  <c r="H31" i="9"/>
  <c r="I18" i="9"/>
  <c r="H18" i="9"/>
  <c r="I17" i="9"/>
  <c r="H17" i="9"/>
  <c r="I16" i="9"/>
  <c r="H16" i="9"/>
  <c r="I15" i="9"/>
  <c r="H15" i="9"/>
  <c r="I14" i="9"/>
  <c r="H14" i="9"/>
  <c r="I13" i="9"/>
  <c r="H13" i="9"/>
  <c r="I12" i="9"/>
  <c r="H12" i="9"/>
  <c r="I11" i="9"/>
  <c r="H11" i="9"/>
  <c r="I10" i="9"/>
  <c r="H10" i="9"/>
  <c r="I9" i="9"/>
  <c r="H9" i="9"/>
  <c r="I8" i="9"/>
  <c r="H8" i="9"/>
  <c r="I7" i="9"/>
  <c r="H7" i="9"/>
  <c r="I6" i="9"/>
  <c r="H6" i="9"/>
  <c r="I40" i="3"/>
  <c r="H40" i="3"/>
  <c r="I39" i="3"/>
  <c r="H39" i="3"/>
  <c r="I38" i="3"/>
  <c r="H38" i="3"/>
  <c r="I37" i="3"/>
  <c r="H37" i="3"/>
  <c r="I36" i="3"/>
  <c r="H36" i="3"/>
  <c r="I35" i="3"/>
  <c r="H35" i="3"/>
  <c r="I34" i="3"/>
  <c r="H34" i="3"/>
  <c r="I33" i="3"/>
  <c r="H33" i="3"/>
  <c r="I32" i="3"/>
  <c r="H32" i="3"/>
  <c r="I31" i="3"/>
  <c r="H31" i="3"/>
  <c r="I18" i="3"/>
  <c r="H18" i="3"/>
  <c r="I17" i="3"/>
  <c r="H17" i="3"/>
  <c r="I16" i="3"/>
  <c r="H16" i="3"/>
  <c r="I15" i="3"/>
  <c r="H15" i="3"/>
  <c r="I14" i="3"/>
  <c r="H14" i="3"/>
  <c r="I13" i="3"/>
  <c r="H13" i="3"/>
  <c r="I12" i="3"/>
  <c r="H12" i="3"/>
  <c r="I11" i="3"/>
  <c r="H11" i="3"/>
  <c r="I10" i="3"/>
  <c r="H10" i="3"/>
  <c r="I9" i="3"/>
  <c r="H9" i="3"/>
  <c r="I8" i="3"/>
  <c r="H8" i="3"/>
  <c r="I7" i="3"/>
  <c r="H7" i="3"/>
  <c r="I6" i="3"/>
  <c r="H6" i="3"/>
  <c r="I5" i="3"/>
  <c r="H5" i="3"/>
  <c r="I40" i="2"/>
  <c r="H40" i="2"/>
  <c r="I39" i="2"/>
  <c r="H39" i="2"/>
  <c r="I38" i="2"/>
  <c r="H38" i="2"/>
  <c r="I37" i="2"/>
  <c r="H37" i="2"/>
  <c r="I36" i="2"/>
  <c r="H36" i="2"/>
  <c r="I35" i="2"/>
  <c r="H35" i="2"/>
  <c r="I34" i="2"/>
  <c r="H34" i="2"/>
  <c r="I33" i="2"/>
  <c r="H33" i="2"/>
  <c r="I32" i="2"/>
  <c r="H32" i="2"/>
  <c r="I31" i="2"/>
  <c r="H31" i="2"/>
  <c r="I18" i="2"/>
  <c r="H18" i="2"/>
  <c r="I17" i="2"/>
  <c r="H17" i="2"/>
  <c r="I16" i="2"/>
  <c r="H16" i="2"/>
  <c r="I15" i="2"/>
  <c r="H15" i="2"/>
  <c r="I14" i="2"/>
  <c r="H14" i="2"/>
  <c r="I13" i="2"/>
  <c r="H13" i="2"/>
  <c r="I12" i="2"/>
  <c r="H12" i="2"/>
  <c r="I11" i="2"/>
  <c r="H11" i="2"/>
  <c r="I10" i="2"/>
  <c r="H10" i="2"/>
  <c r="I9" i="2"/>
  <c r="H9" i="2"/>
  <c r="I8" i="2"/>
  <c r="H8" i="2"/>
  <c r="I7" i="2"/>
  <c r="H7" i="2"/>
  <c r="I6" i="2"/>
  <c r="H6" i="2"/>
  <c r="I5" i="2"/>
  <c r="H5" i="2"/>
  <c r="I40" i="14"/>
  <c r="H40" i="14"/>
  <c r="I39" i="14"/>
  <c r="H39" i="14"/>
  <c r="I38" i="14"/>
  <c r="H38" i="14"/>
  <c r="I37" i="14"/>
  <c r="H37" i="14"/>
  <c r="I36" i="14"/>
  <c r="H36" i="14"/>
  <c r="I35" i="14"/>
  <c r="H35" i="14"/>
  <c r="I34" i="14"/>
  <c r="H34" i="14"/>
  <c r="I33" i="14"/>
  <c r="H33" i="14"/>
  <c r="I32" i="14"/>
  <c r="H32" i="14"/>
  <c r="I31" i="14"/>
  <c r="H31" i="14"/>
  <c r="I16" i="14"/>
  <c r="H16" i="14"/>
  <c r="I15" i="14"/>
  <c r="H15" i="14"/>
  <c r="I14" i="14"/>
  <c r="H14" i="14"/>
  <c r="I13" i="14"/>
  <c r="H13" i="14"/>
  <c r="I12" i="14"/>
  <c r="H12" i="14"/>
  <c r="I11" i="14"/>
  <c r="H11" i="14"/>
  <c r="I10" i="14"/>
  <c r="H10" i="14"/>
  <c r="I9" i="14"/>
  <c r="H9" i="14"/>
  <c r="I8" i="14"/>
  <c r="H8" i="14"/>
  <c r="I7" i="14"/>
  <c r="H7" i="14"/>
  <c r="I6" i="14"/>
  <c r="H6" i="14"/>
  <c r="I5" i="14"/>
  <c r="H5" i="14"/>
  <c r="I40" i="1"/>
  <c r="H40" i="1"/>
  <c r="I39" i="1"/>
  <c r="H39" i="1"/>
  <c r="I38" i="1"/>
  <c r="H38" i="1"/>
  <c r="I37" i="1"/>
  <c r="H37" i="1"/>
  <c r="I36" i="1"/>
  <c r="H36" i="1"/>
  <c r="I35" i="1"/>
  <c r="H35" i="1"/>
  <c r="I34" i="1"/>
  <c r="H34" i="1"/>
  <c r="I33" i="1"/>
  <c r="H33" i="1"/>
  <c r="I32" i="1"/>
  <c r="H32" i="1"/>
  <c r="I31" i="1"/>
  <c r="H31" i="1"/>
  <c r="I6" i="1"/>
  <c r="I7" i="1"/>
  <c r="I8" i="1"/>
  <c r="I9" i="1"/>
  <c r="I10" i="1"/>
  <c r="I11" i="1"/>
  <c r="I12" i="1"/>
  <c r="I13" i="1"/>
  <c r="I14" i="1"/>
  <c r="I15" i="1"/>
  <c r="I16" i="1"/>
  <c r="I17" i="1"/>
  <c r="I18" i="1"/>
  <c r="I5" i="1"/>
  <c r="H18" i="1"/>
  <c r="H17" i="1"/>
  <c r="H16" i="1"/>
  <c r="H15" i="1"/>
  <c r="H14" i="1"/>
  <c r="H13" i="1"/>
  <c r="H12" i="1"/>
  <c r="H11" i="1"/>
  <c r="H10" i="1"/>
  <c r="H9" i="1"/>
  <c r="H8" i="1"/>
  <c r="H7" i="1"/>
  <c r="H6" i="1"/>
  <c r="H5" i="1"/>
  <c r="AC47" i="10" l="1"/>
  <c r="AC47" i="6"/>
  <c r="I47" i="1"/>
  <c r="H47" i="4"/>
  <c r="AC47" i="4"/>
  <c r="I47" i="3"/>
  <c r="H47" i="1"/>
  <c r="H47" i="10"/>
  <c r="I47" i="9"/>
  <c r="I47" i="14"/>
  <c r="I47" i="8"/>
  <c r="H47" i="6"/>
  <c r="I47" i="4"/>
  <c r="I47" i="6"/>
  <c r="I47" i="7"/>
  <c r="H47" i="7"/>
  <c r="AB47" i="10"/>
  <c r="H47" i="9"/>
  <c r="H47" i="8"/>
  <c r="AB47" i="3"/>
  <c r="H47" i="14"/>
  <c r="H47" i="3"/>
  <c r="I47" i="10"/>
  <c r="I47" i="2"/>
  <c r="H47" i="2"/>
  <c r="AC47" i="1"/>
  <c r="AB47" i="6"/>
  <c r="AC47" i="14"/>
  <c r="AB47" i="14"/>
  <c r="AC47" i="8"/>
  <c r="AB47" i="8"/>
  <c r="AC47" i="7"/>
  <c r="AB47" i="7"/>
  <c r="AB47" i="4"/>
  <c r="AC47" i="3"/>
  <c r="AB47" i="2"/>
  <c r="AC47" i="2"/>
  <c r="AB47" i="1"/>
</calcChain>
</file>

<file path=xl/sharedStrings.xml><?xml version="1.0" encoding="utf-8"?>
<sst xmlns="http://schemas.openxmlformats.org/spreadsheetml/2006/main" count="2415" uniqueCount="143">
  <si>
    <t>Production (MT)</t>
  </si>
  <si>
    <t>CV Production</t>
  </si>
  <si>
    <t>Busoga</t>
  </si>
  <si>
    <t>Bukedi</t>
  </si>
  <si>
    <t>Elgon</t>
  </si>
  <si>
    <t>Teso</t>
  </si>
  <si>
    <t>Karamoja</t>
  </si>
  <si>
    <t>Lango</t>
  </si>
  <si>
    <t>Acholi</t>
  </si>
  <si>
    <t>West Nile</t>
  </si>
  <si>
    <t>Bunyoro</t>
  </si>
  <si>
    <t>Tooro</t>
  </si>
  <si>
    <t>Ankole</t>
  </si>
  <si>
    <t>Kigezi</t>
  </si>
  <si>
    <t xml:space="preserve">Uganda </t>
  </si>
  <si>
    <t>Yield***
(MT/Ha)</t>
  </si>
  <si>
    <t>First  season 2019</t>
  </si>
  <si>
    <t>Second  season 2019</t>
  </si>
  <si>
    <t>Area Planted
(Ha)</t>
  </si>
  <si>
    <t>Area Harvested *
(Ha)</t>
  </si>
  <si>
    <t>Yield**
(MT/Ha)</t>
  </si>
  <si>
    <t>(*) the total area harvested is the total area planted calculated on those observations whose production is available (not missing) and higher than zero.</t>
  </si>
  <si>
    <t>(**) Ratio between production (MT) and area harvested (Ha)</t>
  </si>
  <si>
    <t>(***) Ratio between production (MT) and area planted (Ha)</t>
  </si>
  <si>
    <t>Abi</t>
  </si>
  <si>
    <t>Buginyanya</t>
  </si>
  <si>
    <t>Bulindi</t>
  </si>
  <si>
    <t>Kachwekano</t>
  </si>
  <si>
    <t>Mukono</t>
  </si>
  <si>
    <t>Ngetta</t>
  </si>
  <si>
    <t>Mbarara</t>
  </si>
  <si>
    <t>Rwebitaba</t>
  </si>
  <si>
    <t>Serere</t>
  </si>
  <si>
    <t>Yield*** (MT/Ha)</t>
  </si>
  <si>
    <t>Yield**** (MT/Ha)</t>
  </si>
  <si>
    <t>First season 2019</t>
  </si>
  <si>
    <t>Second season 2019</t>
  </si>
  <si>
    <t> (*) the total area harvested is the total area planted calculated on those observations whose production is available (not missing) and higher than zero.</t>
  </si>
  <si>
    <t>(***) Ratio between production (MT) and area harvested (Ha) in the second season</t>
  </si>
  <si>
    <t>(****) Ratio between production (MT) and annual area planted (Ha)</t>
  </si>
  <si>
    <t>.</t>
  </si>
  <si>
    <t>CV Area Planted</t>
  </si>
  <si>
    <t>CV Area Harvested</t>
  </si>
  <si>
    <t>South Buganda</t>
  </si>
  <si>
    <t>North Buganda</t>
  </si>
  <si>
    <t>UNHS 1999/2000</t>
  </si>
  <si>
    <t>UCA 2008/09</t>
  </si>
  <si>
    <t>AAS 2017</t>
  </si>
  <si>
    <t>AAS 2018</t>
  </si>
  <si>
    <t>Years</t>
  </si>
  <si>
    <t>AAS 2019</t>
  </si>
  <si>
    <t>Production ('000 MT)</t>
  </si>
  <si>
    <t>Nabuin</t>
  </si>
  <si>
    <t>Maize</t>
  </si>
  <si>
    <t>Millet</t>
  </si>
  <si>
    <t>Rice</t>
  </si>
  <si>
    <t>Sorghum</t>
  </si>
  <si>
    <t>Gnuts</t>
  </si>
  <si>
    <t>Simsim</t>
  </si>
  <si>
    <t>Beans</t>
  </si>
  <si>
    <t>Cassava</t>
  </si>
  <si>
    <t>% Ag HHs</t>
  </si>
  <si>
    <t xml:space="preserve">                            </t>
  </si>
  <si>
    <t>Table 7-1: Maize area, production and yields, by Subregion</t>
  </si>
  <si>
    <t>Table 7-2: Maize area, production and yields, by ZARDI</t>
  </si>
  <si>
    <t>Table 7-3: Millet area, production and yields, by Subregion</t>
  </si>
  <si>
    <t>Table 7-4: Millet area, production and yields, by ZARDI</t>
  </si>
  <si>
    <t>Table 7-5: Sorghum area, production and yields, by Subregion</t>
  </si>
  <si>
    <t>Table 7-6: Sorghum area, production and yields, by ZARDI</t>
  </si>
  <si>
    <t>Table 7-7: Rice area, production and yields, by Subregion</t>
  </si>
  <si>
    <t>Table 7-8: Rice area, production and yields, by ZARDI</t>
  </si>
  <si>
    <t>Table 7-9: Beans area, production and yields, by Subregion</t>
  </si>
  <si>
    <t>Table 7-10: Beans area, production and yields, by ZARDI</t>
  </si>
  <si>
    <t>Table 7-11: Soya beans area, production and yields, by Subregion</t>
  </si>
  <si>
    <t>Table 7-12: Soya beans area, production and yields, by ZARDI</t>
  </si>
  <si>
    <t>Table 7-13: Sweet potatoes area, production and yields, by Subregion</t>
  </si>
  <si>
    <t>Table 7-14: Sweet potatoes area, production and yields, by ZARDI</t>
  </si>
  <si>
    <t>Table 7-15: Irish potatoes area, production and yields, by Subregion</t>
  </si>
  <si>
    <t>Table 7-17: Simsim area, production and yields, by Subregion</t>
  </si>
  <si>
    <t>Table 7-18: Simsim area, production and yields, by ZARDI</t>
  </si>
  <si>
    <t>Table 7-19: Groundnuts area, production and yields, by Subregion</t>
  </si>
  <si>
    <t>Table 7-20: Groundnuts area, production and yields, by ZARDI</t>
  </si>
  <si>
    <t>Table 7-27: Cassava area, production and yields, by Subregion</t>
  </si>
  <si>
    <t>Table 7-28: Cassava area, production and yields, by ZARDI</t>
  </si>
  <si>
    <t>Table 7-29: Coffee robusta area, production and yields, by Subregion</t>
  </si>
  <si>
    <t>Table 7-30: Coffee robusta area, production and yields, by ZARDI</t>
  </si>
  <si>
    <t>Table 7-31: Coffee arabica area, production and yields, by Subregion</t>
  </si>
  <si>
    <t>Table 7-32: Coffee arabica area, production and yields, by ZARDI</t>
  </si>
  <si>
    <t>Soya Beans</t>
  </si>
  <si>
    <t>Irish Potatoes</t>
  </si>
  <si>
    <t>Sweet Potatoes</t>
  </si>
  <si>
    <t>Banana Food</t>
  </si>
  <si>
    <t>Banana Beer</t>
  </si>
  <si>
    <t>Banana Sweet</t>
  </si>
  <si>
    <t>Coffee Arabica</t>
  </si>
  <si>
    <t>Coffee Robusta</t>
  </si>
  <si>
    <t>C.I.</t>
  </si>
  <si>
    <t>(**) The annual area planted in 2019 is equal to the area planted in the second season (ie., reference date for area planted is equal to the end of the reference period)</t>
  </si>
  <si>
    <t>Table 7-16 Irish potatoes area, production and yields, by ZARDI</t>
  </si>
  <si>
    <t>Table 7-21: Banana-food area, production and yields, by Subregion</t>
  </si>
  <si>
    <t>Table 7-22: Banana-food, production and yields, by ZARDI</t>
  </si>
  <si>
    <t>Table 7-23: Banana-sweet area, production and yields, by Subregion</t>
  </si>
  <si>
    <t>Table 7-24: Banana-sweet area, production and yields, by ZARDI</t>
  </si>
  <si>
    <t>Table 7-25: Banana-beer area, production and yields, by Subregion</t>
  </si>
  <si>
    <t>Table 7-26: Banana-beer area, production and yields, by ZARDI</t>
  </si>
  <si>
    <t>Table 7-33: Percentage of Households cultivating major crops, NATIONAL</t>
  </si>
  <si>
    <t>season one</t>
  </si>
  <si>
    <t>season two</t>
  </si>
  <si>
    <t>AAS 2018 Season 1</t>
  </si>
  <si>
    <t>AAS 2018 Season 2</t>
  </si>
  <si>
    <t>AAS 2019 Season 1</t>
  </si>
  <si>
    <t>AAS 2019 Season 2</t>
  </si>
  <si>
    <t>Area (ha) planted</t>
  </si>
  <si>
    <t>Area (ha)
harvested</t>
  </si>
  <si>
    <t>Production (mt)</t>
  </si>
  <si>
    <t>yield on area planted</t>
  </si>
  <si>
    <t>yield on area harvested</t>
  </si>
  <si>
    <t>Groundnuts</t>
  </si>
  <si>
    <t>Banana (Food)</t>
  </si>
  <si>
    <t>N/A</t>
  </si>
  <si>
    <t>N/A= Not Available</t>
  </si>
  <si>
    <t>N/R</t>
  </si>
  <si>
    <t>N/R= Not Relevant. Yields of permanent crops and cassava are to be calculated for the entire agricultural year dividing the annual production by the area harvested in the second season.</t>
  </si>
  <si>
    <t>2018-Season two</t>
  </si>
  <si>
    <t>2019-Season one</t>
  </si>
  <si>
    <t>2019-Season two</t>
  </si>
  <si>
    <t>Processed</t>
  </si>
  <si>
    <t>Animal feed</t>
  </si>
  <si>
    <t>Used to payback</t>
  </si>
  <si>
    <t>HH consumption</t>
  </si>
  <si>
    <t>Seeds</t>
  </si>
  <si>
    <t>Stored</t>
  </si>
  <si>
    <t>Given to others</t>
  </si>
  <si>
    <t>Lost after harvest</t>
  </si>
  <si>
    <t>Sold unprocessed</t>
  </si>
  <si>
    <t>Sim Sim</t>
  </si>
  <si>
    <t>Banana-food</t>
  </si>
  <si>
    <t>Coffee arabica old</t>
  </si>
  <si>
    <t>Coffee robusta old</t>
  </si>
  <si>
    <t>Table 7-34: Area, Production and Yields in 2018 and 2019, NATIONAL</t>
  </si>
  <si>
    <t>Table 7-35: Disposition of major crops (%) in 2018 and 2019, NATIONAL</t>
  </si>
  <si>
    <t>Value of sales (UGX)</t>
  </si>
  <si>
    <t>Crop value (UGX)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</si>
</sst>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0.0"/>
    <numFmt numFmtId="166" formatCode="_-* #,##0.0_-;\-* #,##0.0_-;_-* &quot;-&quot;??_-;_-@_-"/>
  </numFmts>
  <fonts count="16" x14ac:knownFonts="1">
    <font>
      <sz val="11"/>
      <color theme="1"/>
      <name val="Calibri"/>
      <family val="2"/>
      <scheme val="minor"/>
    </font>
    <font>
      <sz val="11"/>
      <color theme="1"/>
      <name val="Calibri"/>
      <family val="2"/>
      <scheme val="minor"/>
    </font>
    <font>
      <i/>
      <sz val="9"/>
      <name val="Calibri"/>
      <family val="2"/>
      <scheme val="minor"/>
    </font>
    <font>
      <sz val="10"/>
      <name val="Calibri Light"/>
      <family val="2"/>
      <scheme val="major"/>
    </font>
    <font>
      <b/>
      <sz val="10"/>
      <name val="Calibri Light"/>
      <family val="2"/>
      <scheme val="major"/>
    </font>
    <font>
      <sz val="11"/>
      <name val="Calibri"/>
      <family val="2"/>
    </font>
    <font>
      <b/>
      <sz val="11"/>
      <name val="Calibri"/>
      <family val="2"/>
      <scheme val="minor"/>
    </font>
    <font>
      <b/>
      <sz val="8.5"/>
      <name val="Arial"/>
      <family val="2"/>
    </font>
    <font>
      <sz val="11"/>
      <name val="Calibri"/>
      <family val="2"/>
      <scheme val="minor"/>
    </font>
    <font>
      <i/>
      <sz val="8.5"/>
      <name val="Arial"/>
      <family val="2"/>
    </font>
    <font>
      <sz val="8.5"/>
      <name val="Arial"/>
      <family val="2"/>
    </font>
    <font>
      <b/>
      <i/>
      <sz val="8.5"/>
      <name val="Arial"/>
      <family val="2"/>
    </font>
    <font>
      <sz val="12"/>
      <name val="Times New Roman"/>
      <family val="1"/>
    </font>
    <font>
      <b/>
      <i/>
      <sz val="11"/>
      <name val="Calibri"/>
      <family val="2"/>
      <scheme val="minor"/>
    </font>
    <font>
      <i/>
      <sz val="1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cellStyleXfs>
  <cellXfs count="98">
    <xf numFmtId="0" fontId="0" fillId="0" borderId="0" xfId="0"/>
    <xf numFmtId="0" fontId="2" fillId="2" borderId="0" xfId="0" applyFont="1" applyFill="1"/>
    <xf numFmtId="164" fontId="3" fillId="2" borderId="0" xfId="1" applyNumberFormat="1" applyFont="1" applyFill="1" applyBorder="1"/>
    <xf numFmtId="0" fontId="4" fillId="2" borderId="0" xfId="0" applyFont="1" applyFill="1" applyBorder="1" applyAlignment="1">
      <alignment horizontal="center" vertical="center"/>
    </xf>
    <xf numFmtId="0" fontId="3" fillId="2" borderId="0" xfId="0" applyFont="1" applyFill="1" applyBorder="1"/>
    <xf numFmtId="166" fontId="3" fillId="2" borderId="0" xfId="1" applyNumberFormat="1" applyFont="1" applyFill="1" applyBorder="1"/>
    <xf numFmtId="0" fontId="4" fillId="2" borderId="0" xfId="0" applyFont="1" applyFill="1" applyBorder="1" applyAlignment="1">
      <alignment horizontal="center" vertical="center" wrapText="1"/>
    </xf>
    <xf numFmtId="166" fontId="3" fillId="2" borderId="4" xfId="1" applyNumberFormat="1" applyFont="1" applyFill="1" applyBorder="1"/>
    <xf numFmtId="0" fontId="3" fillId="2" borderId="0" xfId="0" applyFont="1" applyFill="1" applyBorder="1" applyAlignment="1">
      <alignment vertical="center"/>
    </xf>
    <xf numFmtId="0" fontId="4" fillId="2" borderId="0" xfId="0" applyFont="1" applyFill="1" applyBorder="1"/>
    <xf numFmtId="164" fontId="3" fillId="2" borderId="0" xfId="1" applyNumberFormat="1" applyFont="1" applyFill="1" applyBorder="1" applyAlignment="1">
      <alignment horizontal="right"/>
    </xf>
    <xf numFmtId="166" fontId="3" fillId="2" borderId="0" xfId="1" applyNumberFormat="1" applyFont="1" applyFill="1" applyBorder="1" applyAlignment="1">
      <alignment horizontal="right"/>
    </xf>
    <xf numFmtId="0" fontId="3" fillId="2" borderId="4" xfId="0" applyFont="1" applyFill="1" applyBorder="1"/>
    <xf numFmtId="164" fontId="3" fillId="2" borderId="4" xfId="1" applyNumberFormat="1" applyFont="1" applyFill="1" applyBorder="1"/>
    <xf numFmtId="164" fontId="3" fillId="2" borderId="4" xfId="1" applyNumberFormat="1" applyFont="1" applyFill="1" applyBorder="1" applyAlignment="1">
      <alignment horizontal="right"/>
    </xf>
    <xf numFmtId="166" fontId="3" fillId="2" borderId="4" xfId="1" applyNumberFormat="1" applyFont="1" applyFill="1" applyBorder="1" applyAlignment="1">
      <alignment horizontal="right"/>
    </xf>
    <xf numFmtId="0" fontId="4" fillId="2" borderId="5" xfId="0" applyFont="1" applyFill="1" applyBorder="1" applyAlignment="1">
      <alignment horizontal="center" vertical="center" wrapText="1"/>
    </xf>
    <xf numFmtId="0" fontId="3" fillId="2" borderId="0" xfId="3" applyFont="1" applyFill="1" applyBorder="1"/>
    <xf numFmtId="0" fontId="3" fillId="2" borderId="0" xfId="3" applyFont="1" applyFill="1"/>
    <xf numFmtId="165" fontId="3" fillId="2" borderId="0" xfId="3" applyNumberFormat="1" applyFont="1" applyFill="1" applyBorder="1"/>
    <xf numFmtId="0" fontId="3" fillId="2" borderId="6" xfId="3" applyFont="1" applyFill="1" applyBorder="1"/>
    <xf numFmtId="0" fontId="3" fillId="2" borderId="5" xfId="3" applyFont="1" applyFill="1" applyBorder="1"/>
    <xf numFmtId="0" fontId="3" fillId="2" borderId="4" xfId="3" applyFont="1" applyFill="1" applyBorder="1"/>
    <xf numFmtId="165" fontId="3" fillId="2" borderId="4" xfId="3" applyNumberFormat="1" applyFont="1" applyFill="1" applyBorder="1"/>
    <xf numFmtId="0" fontId="4" fillId="2" borderId="0" xfId="0" applyFont="1" applyFill="1" applyBorder="1" applyAlignment="1">
      <alignment horizontal="center"/>
    </xf>
    <xf numFmtId="0" fontId="4" fillId="2" borderId="5" xfId="0" applyFont="1" applyFill="1" applyBorder="1" applyAlignment="1">
      <alignment horizontal="center" vertic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3" fillId="2" borderId="5" xfId="3" applyFont="1" applyFill="1" applyBorder="1" applyAlignment="1">
      <alignment horizontal="center"/>
    </xf>
    <xf numFmtId="0" fontId="6" fillId="2" borderId="0" xfId="0" applyFont="1" applyFill="1" applyBorder="1"/>
    <xf numFmtId="0" fontId="6" fillId="2" borderId="1" xfId="0" applyFont="1" applyFill="1" applyBorder="1"/>
    <xf numFmtId="0" fontId="6" fillId="2" borderId="0" xfId="0" applyFont="1" applyFill="1"/>
    <xf numFmtId="0" fontId="7" fillId="2" borderId="2" xfId="0" applyFont="1" applyFill="1" applyBorder="1" applyAlignment="1">
      <alignment horizontal="justify" vertical="center" wrapText="1"/>
    </xf>
    <xf numFmtId="0" fontId="7" fillId="2" borderId="1"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8" fillId="2" borderId="0" xfId="0" applyFont="1" applyFill="1"/>
    <xf numFmtId="0" fontId="7" fillId="2" borderId="0" xfId="0" applyFont="1" applyFill="1" applyBorder="1" applyAlignment="1">
      <alignment horizontal="justify" vertical="center" wrapText="1"/>
    </xf>
    <xf numFmtId="0" fontId="7" fillId="2" borderId="3"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8" fillId="2" borderId="0" xfId="0" applyFont="1" applyFill="1" applyAlignment="1">
      <alignment horizontal="center"/>
    </xf>
    <xf numFmtId="0" fontId="10" fillId="2" borderId="0" xfId="0" applyFont="1" applyFill="1" applyAlignment="1">
      <alignment horizontal="justify" vertical="center"/>
    </xf>
    <xf numFmtId="0" fontId="10" fillId="2" borderId="0" xfId="0" applyFont="1" applyFill="1" applyBorder="1" applyAlignment="1">
      <alignment horizontal="justify" vertical="center"/>
    </xf>
    <xf numFmtId="164" fontId="10" fillId="2" borderId="0" xfId="1" applyNumberFormat="1" applyFont="1" applyFill="1" applyAlignment="1">
      <alignment horizontal="right" vertical="center"/>
    </xf>
    <xf numFmtId="165" fontId="9" fillId="2" borderId="0" xfId="0" applyNumberFormat="1" applyFont="1" applyFill="1" applyAlignment="1">
      <alignment horizontal="right" vertical="center"/>
    </xf>
    <xf numFmtId="165" fontId="10" fillId="2" borderId="0" xfId="0" applyNumberFormat="1" applyFont="1" applyFill="1" applyAlignment="1">
      <alignment horizontal="right" vertical="center"/>
    </xf>
    <xf numFmtId="165" fontId="10" fillId="2" borderId="0" xfId="0" applyNumberFormat="1" applyFont="1" applyFill="1" applyBorder="1" applyAlignment="1">
      <alignment horizontal="right" vertical="center"/>
    </xf>
    <xf numFmtId="166" fontId="9" fillId="2" borderId="0" xfId="1" applyNumberFormat="1" applyFont="1" applyFill="1" applyAlignment="1">
      <alignment horizontal="right" vertical="center"/>
    </xf>
    <xf numFmtId="0" fontId="8" fillId="2" borderId="0" xfId="0" applyFont="1" applyFill="1" applyBorder="1"/>
    <xf numFmtId="165" fontId="10" fillId="2" borderId="0" xfId="0" applyNumberFormat="1" applyFont="1" applyFill="1" applyAlignment="1">
      <alignment horizontal="justify" vertical="center"/>
    </xf>
    <xf numFmtId="164" fontId="10" fillId="2" borderId="0" xfId="1" applyNumberFormat="1" applyFont="1" applyFill="1" applyAlignment="1">
      <alignment horizontal="justify" vertical="center"/>
    </xf>
    <xf numFmtId="0" fontId="7" fillId="2" borderId="1" xfId="0" applyFont="1" applyFill="1" applyBorder="1" applyAlignment="1">
      <alignment horizontal="justify" vertical="center" wrapText="1"/>
    </xf>
    <xf numFmtId="3" fontId="7" fillId="2" borderId="1" xfId="0" applyNumberFormat="1" applyFont="1" applyFill="1" applyBorder="1" applyAlignment="1">
      <alignment horizontal="right" vertical="center" wrapText="1"/>
    </xf>
    <xf numFmtId="165" fontId="9" fillId="2" borderId="1" xfId="0" applyNumberFormat="1" applyFont="1" applyFill="1" applyBorder="1" applyAlignment="1">
      <alignment horizontal="right" vertical="center" wrapText="1"/>
    </xf>
    <xf numFmtId="165" fontId="7" fillId="2" borderId="1" xfId="0" applyNumberFormat="1" applyFont="1" applyFill="1" applyBorder="1" applyAlignment="1">
      <alignment horizontal="right" vertical="center" wrapText="1"/>
    </xf>
    <xf numFmtId="165" fontId="7" fillId="2" borderId="0" xfId="0" applyNumberFormat="1" applyFont="1" applyFill="1" applyBorder="1" applyAlignment="1">
      <alignment horizontal="right" vertical="center" wrapText="1"/>
    </xf>
    <xf numFmtId="164" fontId="7" fillId="2" borderId="1" xfId="1" applyNumberFormat="1" applyFont="1" applyFill="1" applyBorder="1" applyAlignment="1">
      <alignment horizontal="right" vertical="center" wrapText="1"/>
    </xf>
    <xf numFmtId="166" fontId="11" fillId="2" borderId="1" xfId="1" applyNumberFormat="1" applyFont="1" applyFill="1" applyBorder="1" applyAlignment="1">
      <alignment horizontal="right" vertical="center" wrapText="1"/>
    </xf>
    <xf numFmtId="3" fontId="12" fillId="2" borderId="0" xfId="0" applyNumberFormat="1" applyFont="1" applyFill="1" applyBorder="1" applyAlignment="1">
      <alignment horizontal="center" vertical="center" wrapText="1"/>
    </xf>
    <xf numFmtId="166" fontId="10" fillId="2" borderId="0" xfId="0" applyNumberFormat="1" applyFont="1" applyFill="1" applyAlignment="1">
      <alignment horizontal="justify" vertical="center"/>
    </xf>
    <xf numFmtId="166" fontId="9" fillId="2" borderId="1" xfId="0" applyNumberFormat="1" applyFont="1" applyFill="1" applyBorder="1" applyAlignment="1">
      <alignment horizontal="right" vertical="center" wrapText="1"/>
    </xf>
    <xf numFmtId="166" fontId="9" fillId="2" borderId="1" xfId="1" applyNumberFormat="1" applyFont="1" applyFill="1" applyBorder="1" applyAlignment="1">
      <alignment horizontal="right" vertical="center" wrapText="1"/>
    </xf>
    <xf numFmtId="164" fontId="8" fillId="2" borderId="0" xfId="0" applyNumberFormat="1" applyFont="1" applyFill="1"/>
    <xf numFmtId="164" fontId="8" fillId="2" borderId="0" xfId="0" applyNumberFormat="1" applyFont="1" applyFill="1" applyBorder="1"/>
    <xf numFmtId="0" fontId="13" fillId="2" borderId="1" xfId="0" applyFont="1" applyFill="1" applyBorder="1"/>
    <xf numFmtId="0" fontId="14" fillId="2" borderId="0" xfId="0" applyFont="1" applyFill="1"/>
    <xf numFmtId="3" fontId="8" fillId="2" borderId="0" xfId="0" applyNumberFormat="1" applyFont="1" applyFill="1"/>
    <xf numFmtId="0" fontId="12" fillId="2" borderId="0" xfId="0" applyFont="1" applyFill="1" applyAlignment="1">
      <alignment vertical="center"/>
    </xf>
    <xf numFmtId="0" fontId="10" fillId="2" borderId="0" xfId="3" applyFont="1" applyFill="1"/>
    <xf numFmtId="0" fontId="10" fillId="2" borderId="0" xfId="0" applyFont="1" applyFill="1" applyBorder="1"/>
    <xf numFmtId="0" fontId="10" fillId="2" borderId="0" xfId="0" applyFont="1" applyFill="1"/>
    <xf numFmtId="0" fontId="7" fillId="2" borderId="3" xfId="0" applyFont="1" applyFill="1" applyBorder="1" applyAlignment="1">
      <alignment horizontal="center" vertical="center" wrapText="1"/>
    </xf>
    <xf numFmtId="0" fontId="9" fillId="2" borderId="0" xfId="0" applyFont="1" applyFill="1" applyBorder="1" applyAlignment="1">
      <alignment horizontal="center" vertical="center" wrapText="1"/>
    </xf>
    <xf numFmtId="164" fontId="10" fillId="2" borderId="0" xfId="1" applyNumberFormat="1" applyFont="1" applyFill="1" applyBorder="1" applyAlignment="1">
      <alignment horizontal="justify" vertical="center"/>
    </xf>
    <xf numFmtId="164" fontId="10" fillId="2" borderId="0" xfId="1" applyNumberFormat="1" applyFont="1" applyFill="1" applyBorder="1" applyAlignment="1">
      <alignment horizontal="right" vertical="center"/>
    </xf>
    <xf numFmtId="166" fontId="9" fillId="2" borderId="0" xfId="1" applyNumberFormat="1" applyFont="1" applyFill="1" applyBorder="1" applyAlignment="1">
      <alignment horizontal="right" vertical="center"/>
    </xf>
    <xf numFmtId="166" fontId="10" fillId="2" borderId="0" xfId="1" applyNumberFormat="1" applyFont="1" applyFill="1" applyAlignment="1">
      <alignment horizontal="justify" vertical="center"/>
    </xf>
    <xf numFmtId="166" fontId="10" fillId="2" borderId="0" xfId="1" applyNumberFormat="1" applyFont="1" applyFill="1" applyBorder="1" applyAlignment="1">
      <alignment horizontal="justify" vertical="center"/>
    </xf>
    <xf numFmtId="166" fontId="9" fillId="2" borderId="0" xfId="1" applyNumberFormat="1" applyFont="1" applyFill="1" applyBorder="1" applyAlignment="1">
      <alignment horizontal="right" vertical="center" wrapText="1"/>
    </xf>
    <xf numFmtId="166" fontId="10" fillId="2" borderId="0" xfId="0" applyNumberFormat="1" applyFont="1" applyFill="1" applyBorder="1" applyAlignment="1">
      <alignment horizontal="justify" vertical="center"/>
    </xf>
    <xf numFmtId="166" fontId="9" fillId="2" borderId="0" xfId="0" applyNumberFormat="1" applyFont="1" applyFill="1" applyBorder="1" applyAlignment="1">
      <alignment horizontal="right" vertical="center" wrapText="1"/>
    </xf>
    <xf numFmtId="164" fontId="8" fillId="2" borderId="0" xfId="1" applyNumberFormat="1" applyFont="1" applyFill="1"/>
    <xf numFmtId="0" fontId="14" fillId="2" borderId="0" xfId="0" applyFont="1" applyFill="1" applyBorder="1"/>
    <xf numFmtId="0" fontId="2" fillId="2" borderId="0" xfId="0" applyFont="1" applyFill="1" applyBorder="1"/>
    <xf numFmtId="164" fontId="7" fillId="2" borderId="0" xfId="1" applyNumberFormat="1" applyFont="1" applyFill="1" applyBorder="1" applyAlignment="1">
      <alignment horizontal="right" vertical="center" wrapText="1"/>
    </xf>
    <xf numFmtId="0" fontId="8" fillId="2" borderId="6" xfId="0" applyFont="1" applyFill="1" applyBorder="1"/>
    <xf numFmtId="0" fontId="8" fillId="2" borderId="6" xfId="0" applyFont="1" applyFill="1" applyBorder="1" applyAlignment="1">
      <alignment horizontal="center"/>
    </xf>
    <xf numFmtId="0" fontId="8" fillId="2" borderId="5" xfId="0" applyFont="1" applyFill="1" applyBorder="1" applyAlignment="1">
      <alignment horizontal="center"/>
    </xf>
    <xf numFmtId="0" fontId="8" fillId="2" borderId="5" xfId="0" applyFont="1" applyFill="1" applyBorder="1" applyAlignment="1">
      <alignment horizontal="center"/>
    </xf>
    <xf numFmtId="9" fontId="8" fillId="2" borderId="0" xfId="2" applyNumberFormat="1" applyFont="1" applyFill="1" applyBorder="1"/>
    <xf numFmtId="9" fontId="8" fillId="2" borderId="0" xfId="0" applyNumberFormat="1" applyFont="1" applyFill="1" applyBorder="1"/>
    <xf numFmtId="9" fontId="8" fillId="2" borderId="0" xfId="2" applyNumberFormat="1" applyFont="1" applyFill="1"/>
    <xf numFmtId="0" fontId="8" fillId="2" borderId="4" xfId="0" applyFont="1" applyFill="1" applyBorder="1"/>
    <xf numFmtId="9" fontId="8" fillId="2" borderId="4" xfId="2" applyNumberFormat="1" applyFont="1" applyFill="1" applyBorder="1"/>
    <xf numFmtId="9" fontId="8" fillId="2" borderId="4" xfId="0" applyNumberFormat="1" applyFont="1" applyFill="1" applyBorder="1"/>
    <xf numFmtId="0" fontId="15" fillId="2" borderId="0" xfId="0" applyFont="1" applyFill="1"/>
    <xf numFmtId="0" fontId="6" fillId="2" borderId="6" xfId="0" applyFont="1" applyFill="1" applyBorder="1"/>
    <xf numFmtId="3" fontId="3" fillId="2" borderId="4" xfId="3" applyNumberFormat="1" applyFont="1" applyFill="1" applyBorder="1"/>
    <xf numFmtId="3" fontId="3" fillId="2" borderId="6" xfId="3" applyNumberFormat="1" applyFont="1" applyFill="1" applyBorder="1"/>
  </cellXfs>
  <cellStyles count="4">
    <cellStyle name="Comma" xfId="1" builtinId="3"/>
    <cellStyle name="Normal" xfId="0" builtinId="0"/>
    <cellStyle name="Normal 2" xfId="3"/>
    <cellStyle name="Percent" xfId="2" builtinId="5"/>
  </cellStyles>
  <dxfs count="1">
    <dxf>
      <border>
        <left style="thin">
          <color rgb="FF9C0006"/>
        </left>
        <right style="thin">
          <color rgb="FF9C0006"/>
        </right>
        <top style="thin">
          <color rgb="FF9C0006"/>
        </top>
        <bottom style="thin">
          <color rgb="FF9C0006"/>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runelli\Food%20and%20Agriculture%20Organization\ESS%20-%20AgriSurvey%20team\07.%20Country%20implementation\Uganda\TA\AAS%202019\AAS%202019%20Season%202\Results\Chapter%207%20DispositionS2%20Tables%20C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position Value main crops"/>
      <sheetName val="Disposition_National_maize"/>
      <sheetName val="Disposition_National_rice"/>
      <sheetName val="Disposition_National_sorghum"/>
      <sheetName val="Disposition_National_millet"/>
      <sheetName val="Disposition_National_soyabeans"/>
      <sheetName val="Disposition_National_gnuts"/>
      <sheetName val="Disposition_National_simsim"/>
      <sheetName val="Disposition_National_irishp"/>
      <sheetName val="Disposition_National_sweetp"/>
      <sheetName val="Disposition_National_cassava"/>
      <sheetName val="Disposition_National_beans"/>
      <sheetName val="Disposition_National_bananaf"/>
      <sheetName val="Disposition_National_arabicaold"/>
      <sheetName val="Disposition_National_robustaold"/>
      <sheetName val="Disposition_National_arabicanew"/>
      <sheetName val="Disposition_National_clonal"/>
      <sheetName val="Disposition_SubRegions"/>
      <sheetName val="Disposition_National"/>
      <sheetName val="Disposition_Zardi"/>
      <sheetName val="ValueSales_National"/>
      <sheetName val="ValueCrop_National"/>
    </sheetNames>
    <sheetDataSet>
      <sheetData sheetId="0">
        <row r="14">
          <cell r="B14">
            <v>627555521926.74524</v>
          </cell>
          <cell r="E14">
            <v>133991052710.2281</v>
          </cell>
          <cell r="H14">
            <v>11150627957.133348</v>
          </cell>
          <cell r="K14">
            <v>19710034834.898087</v>
          </cell>
          <cell r="N14">
            <v>52899542780.394775</v>
          </cell>
          <cell r="Q14">
            <v>58908786965.324966</v>
          </cell>
          <cell r="T14">
            <v>63563079100.158424</v>
          </cell>
          <cell r="W14">
            <v>53553198702.321411</v>
          </cell>
          <cell r="Z14">
            <v>29868345096.700535</v>
          </cell>
          <cell r="AC14">
            <v>124544202244.35452</v>
          </cell>
          <cell r="AF14">
            <v>221932465890.13528</v>
          </cell>
          <cell r="AI14">
            <v>618230458146.53809</v>
          </cell>
          <cell r="AL14">
            <v>120497504400.78563</v>
          </cell>
          <cell r="AO14">
            <v>368736534728.64246</v>
          </cell>
        </row>
        <row r="15">
          <cell r="B15">
            <v>1063898505161.6503</v>
          </cell>
          <cell r="E15">
            <v>170124946343.77896</v>
          </cell>
          <cell r="H15">
            <v>63102005200.590363</v>
          </cell>
          <cell r="K15">
            <v>84246325969.119156</v>
          </cell>
          <cell r="N15">
            <v>75100661932.840164</v>
          </cell>
          <cell r="Q15">
            <v>228768045117.41394</v>
          </cell>
          <cell r="T15">
            <v>176679892135.92352</v>
          </cell>
          <cell r="W15">
            <v>111096123436.28575</v>
          </cell>
          <cell r="Z15">
            <v>426845985815.83917</v>
          </cell>
          <cell r="AC15">
            <v>479032076181.33942</v>
          </cell>
          <cell r="AF15">
            <v>776946601162.05676</v>
          </cell>
          <cell r="AI15">
            <v>2059523801548.9734</v>
          </cell>
          <cell r="AL15">
            <v>127650159777.93303</v>
          </cell>
          <cell r="AO15">
            <v>459230548314.75458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8"/>
  <sheetViews>
    <sheetView tabSelected="1" zoomScale="90" zoomScaleNormal="90" workbookViewId="0">
      <selection activeCell="B26" sqref="B26"/>
    </sheetView>
  </sheetViews>
  <sheetFormatPr defaultColWidth="9.140625" defaultRowHeight="15" x14ac:dyDescent="0.25"/>
  <cols>
    <col min="1" max="1" width="32.7109375" style="35" customWidth="1"/>
    <col min="2" max="9" width="11.5703125" style="35" customWidth="1"/>
    <col min="10" max="10" width="11.5703125" style="47" customWidth="1"/>
    <col min="11" max="11" width="32.7109375" style="35" customWidth="1"/>
    <col min="12"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1" s="31" customFormat="1" ht="15.75" thickBot="1" x14ac:dyDescent="0.3">
      <c r="A1" s="29" t="s">
        <v>63</v>
      </c>
      <c r="B1" s="30"/>
      <c r="C1" s="30"/>
      <c r="D1" s="30"/>
      <c r="E1" s="30"/>
      <c r="F1" s="30"/>
      <c r="G1" s="30"/>
      <c r="H1" s="30"/>
      <c r="I1" s="30"/>
      <c r="J1" s="29"/>
      <c r="K1" s="29"/>
      <c r="L1" s="30"/>
      <c r="M1" s="30"/>
      <c r="N1" s="30"/>
      <c r="O1" s="30"/>
      <c r="P1" s="30"/>
      <c r="Q1" s="30"/>
      <c r="R1" s="30"/>
      <c r="S1" s="30"/>
      <c r="T1" s="29"/>
      <c r="U1" s="29"/>
      <c r="V1" s="30"/>
      <c r="W1" s="30"/>
      <c r="X1" s="30"/>
      <c r="Y1" s="30"/>
      <c r="Z1" s="30"/>
      <c r="AA1" s="30"/>
      <c r="AB1" s="30"/>
      <c r="AC1" s="30"/>
    </row>
    <row r="2" spans="1:31" ht="16.5" customHeight="1"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1"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1"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1" x14ac:dyDescent="0.25">
      <c r="A5" s="40" t="s">
        <v>43</v>
      </c>
      <c r="B5" s="42">
        <v>89328</v>
      </c>
      <c r="C5" s="43">
        <v>13.5</v>
      </c>
      <c r="D5" s="42">
        <v>85168</v>
      </c>
      <c r="E5" s="43">
        <v>14.1</v>
      </c>
      <c r="F5" s="42">
        <v>127887</v>
      </c>
      <c r="G5" s="43">
        <v>17.8</v>
      </c>
      <c r="H5" s="44">
        <f>F5/D5</f>
        <v>1.5015851023858726</v>
      </c>
      <c r="I5" s="44">
        <f>F5/B5</f>
        <v>1.431656367544331</v>
      </c>
      <c r="J5" s="45"/>
      <c r="K5" s="40" t="s">
        <v>43</v>
      </c>
      <c r="L5" s="42">
        <v>77340</v>
      </c>
      <c r="M5" s="43">
        <v>13.3</v>
      </c>
      <c r="N5" s="42">
        <v>75703</v>
      </c>
      <c r="O5" s="43">
        <v>13.5</v>
      </c>
      <c r="P5" s="42">
        <v>138305</v>
      </c>
      <c r="Q5" s="43">
        <v>12.8</v>
      </c>
      <c r="R5" s="44">
        <f>P5/N5</f>
        <v>1.8269421291098107</v>
      </c>
      <c r="S5" s="44">
        <f>P5/L5</f>
        <v>1.7882725627101113</v>
      </c>
      <c r="T5" s="45"/>
      <c r="U5" s="40" t="s">
        <v>43</v>
      </c>
      <c r="V5" s="42">
        <f>SUM(B5,L5)</f>
        <v>166668</v>
      </c>
      <c r="W5" s="46">
        <v>11.5</v>
      </c>
      <c r="X5" s="42">
        <f>SUM(D5,N5)</f>
        <v>160871</v>
      </c>
      <c r="Y5" s="46">
        <v>12</v>
      </c>
      <c r="Z5" s="42">
        <f>SUM(F5,P5)</f>
        <v>266192</v>
      </c>
      <c r="AA5" s="46">
        <v>12.8</v>
      </c>
      <c r="AB5" s="44">
        <f>Z5/X5</f>
        <v>1.6546922689608443</v>
      </c>
      <c r="AC5" s="44">
        <f>Z5/V5</f>
        <v>1.5971392228862169</v>
      </c>
    </row>
    <row r="6" spans="1:31" x14ac:dyDescent="0.25">
      <c r="A6" s="40" t="s">
        <v>44</v>
      </c>
      <c r="B6" s="42">
        <v>198285</v>
      </c>
      <c r="C6" s="43">
        <v>13.4</v>
      </c>
      <c r="D6" s="42">
        <v>175282</v>
      </c>
      <c r="E6" s="43">
        <v>13.7</v>
      </c>
      <c r="F6" s="42">
        <v>283621</v>
      </c>
      <c r="G6" s="43">
        <v>15.4</v>
      </c>
      <c r="H6" s="44">
        <f t="shared" ref="H6:H18" si="0">F6/D6</f>
        <v>1.6180840017799889</v>
      </c>
      <c r="I6" s="44">
        <f t="shared" ref="I6:I18" si="1">F6/B6</f>
        <v>1.4303704264064352</v>
      </c>
      <c r="J6" s="45"/>
      <c r="K6" s="40" t="s">
        <v>44</v>
      </c>
      <c r="L6" s="42">
        <v>223391</v>
      </c>
      <c r="M6" s="43">
        <v>20.100000000000001</v>
      </c>
      <c r="N6" s="42">
        <v>207396</v>
      </c>
      <c r="O6" s="43">
        <v>21.3</v>
      </c>
      <c r="P6" s="42">
        <v>427274</v>
      </c>
      <c r="Q6" s="43">
        <v>23.8</v>
      </c>
      <c r="R6" s="44">
        <f t="shared" ref="R6:R18" si="2">P6/N6</f>
        <v>2.0601843815695577</v>
      </c>
      <c r="S6" s="44">
        <f t="shared" ref="S6:S18" si="3">P6/L6</f>
        <v>1.9126732948059679</v>
      </c>
      <c r="T6" s="45"/>
      <c r="U6" s="40" t="s">
        <v>44</v>
      </c>
      <c r="V6" s="42">
        <f t="shared" ref="V6:V20" si="4">SUM(B6,L6)</f>
        <v>421676</v>
      </c>
      <c r="W6" s="46">
        <v>15.9</v>
      </c>
      <c r="X6" s="42">
        <f t="shared" ref="X6:X20" si="5">SUM(D6,N6)</f>
        <v>382678</v>
      </c>
      <c r="Y6" s="46">
        <v>16.600000000000001</v>
      </c>
      <c r="Z6" s="42">
        <f t="shared" ref="Z6:Z20" si="6">SUM(F6,P6)</f>
        <v>710895</v>
      </c>
      <c r="AA6" s="46">
        <v>18.3</v>
      </c>
      <c r="AB6" s="44">
        <f t="shared" ref="AB6:AB18" si="7">Z6/X6</f>
        <v>1.8576845285069954</v>
      </c>
      <c r="AC6" s="44">
        <f t="shared" ref="AC6:AC18" si="8">Z6/V6</f>
        <v>1.6858796801335623</v>
      </c>
    </row>
    <row r="7" spans="1:31" x14ac:dyDescent="0.25">
      <c r="A7" s="40" t="s">
        <v>9</v>
      </c>
      <c r="B7" s="42">
        <v>43766</v>
      </c>
      <c r="C7" s="43">
        <v>10.8</v>
      </c>
      <c r="D7" s="42">
        <v>37465</v>
      </c>
      <c r="E7" s="43">
        <v>10.7</v>
      </c>
      <c r="F7" s="42">
        <v>45271</v>
      </c>
      <c r="G7" s="43">
        <v>11</v>
      </c>
      <c r="H7" s="44">
        <f t="shared" si="0"/>
        <v>1.2083544641665553</v>
      </c>
      <c r="I7" s="44">
        <f t="shared" si="1"/>
        <v>1.0343874240277842</v>
      </c>
      <c r="J7" s="45"/>
      <c r="K7" s="40" t="s">
        <v>9</v>
      </c>
      <c r="L7" s="42">
        <v>5210</v>
      </c>
      <c r="M7" s="43">
        <v>30.9</v>
      </c>
      <c r="N7" s="42">
        <v>5121</v>
      </c>
      <c r="O7" s="43">
        <v>31.4</v>
      </c>
      <c r="P7" s="42">
        <v>6974</v>
      </c>
      <c r="Q7" s="43">
        <v>22.6</v>
      </c>
      <c r="R7" s="44">
        <f t="shared" si="2"/>
        <v>1.3618433899628979</v>
      </c>
      <c r="S7" s="44">
        <f t="shared" si="3"/>
        <v>1.3385796545105566</v>
      </c>
      <c r="T7" s="45"/>
      <c r="U7" s="40" t="s">
        <v>9</v>
      </c>
      <c r="V7" s="42">
        <f t="shared" si="4"/>
        <v>48976</v>
      </c>
      <c r="W7" s="46">
        <v>10.9</v>
      </c>
      <c r="X7" s="42">
        <f t="shared" si="5"/>
        <v>42586</v>
      </c>
      <c r="Y7" s="46">
        <v>10.8</v>
      </c>
      <c r="Z7" s="42">
        <f t="shared" si="6"/>
        <v>52245</v>
      </c>
      <c r="AA7" s="46">
        <v>10.9</v>
      </c>
      <c r="AB7" s="44">
        <f t="shared" si="7"/>
        <v>1.2268116282346311</v>
      </c>
      <c r="AC7" s="44">
        <f t="shared" si="8"/>
        <v>1.0667469781117283</v>
      </c>
    </row>
    <row r="8" spans="1:31" x14ac:dyDescent="0.25">
      <c r="A8" s="40" t="s">
        <v>7</v>
      </c>
      <c r="B8" s="42">
        <v>79683</v>
      </c>
      <c r="C8" s="43">
        <v>8.4</v>
      </c>
      <c r="D8" s="42">
        <v>75210</v>
      </c>
      <c r="E8" s="43">
        <v>8.4</v>
      </c>
      <c r="F8" s="42">
        <v>92444</v>
      </c>
      <c r="G8" s="43">
        <v>11.9</v>
      </c>
      <c r="H8" s="44">
        <f t="shared" si="0"/>
        <v>1.2291450604972742</v>
      </c>
      <c r="I8" s="44">
        <f t="shared" si="1"/>
        <v>1.160147082815657</v>
      </c>
      <c r="J8" s="45"/>
      <c r="K8" s="40" t="s">
        <v>7</v>
      </c>
      <c r="L8" s="42">
        <v>86366</v>
      </c>
      <c r="M8" s="43">
        <v>11.1</v>
      </c>
      <c r="N8" s="42">
        <v>85582</v>
      </c>
      <c r="O8" s="43">
        <v>11.3</v>
      </c>
      <c r="P8" s="42">
        <v>113313</v>
      </c>
      <c r="Q8" s="43">
        <v>12.4</v>
      </c>
      <c r="R8" s="44">
        <f t="shared" si="2"/>
        <v>1.3240284171905308</v>
      </c>
      <c r="S8" s="44">
        <f t="shared" si="3"/>
        <v>1.3120093555334276</v>
      </c>
      <c r="T8" s="45"/>
      <c r="U8" s="40" t="s">
        <v>7</v>
      </c>
      <c r="V8" s="42">
        <f t="shared" si="4"/>
        <v>166049</v>
      </c>
      <c r="W8" s="46">
        <v>8.3000000000000007</v>
      </c>
      <c r="X8" s="42">
        <f t="shared" si="5"/>
        <v>160792</v>
      </c>
      <c r="Y8" s="46">
        <v>8.5</v>
      </c>
      <c r="Z8" s="42">
        <f t="shared" si="6"/>
        <v>205757</v>
      </c>
      <c r="AA8" s="46">
        <v>10.8</v>
      </c>
      <c r="AB8" s="44">
        <f t="shared" si="7"/>
        <v>1.2796469973630529</v>
      </c>
      <c r="AC8" s="44">
        <f t="shared" si="8"/>
        <v>1.2391342314617975</v>
      </c>
    </row>
    <row r="9" spans="1:31" x14ac:dyDescent="0.25">
      <c r="A9" s="40" t="s">
        <v>8</v>
      </c>
      <c r="B9" s="42">
        <v>76779</v>
      </c>
      <c r="C9" s="43">
        <v>16.5</v>
      </c>
      <c r="D9" s="42">
        <v>64740</v>
      </c>
      <c r="E9" s="43">
        <v>15.8</v>
      </c>
      <c r="F9" s="42">
        <v>58407</v>
      </c>
      <c r="G9" s="43">
        <v>12.9</v>
      </c>
      <c r="H9" s="44">
        <f t="shared" si="0"/>
        <v>0.90217794253938832</v>
      </c>
      <c r="I9" s="44">
        <f t="shared" si="1"/>
        <v>0.76071582073223143</v>
      </c>
      <c r="J9" s="45"/>
      <c r="K9" s="40" t="s">
        <v>8</v>
      </c>
      <c r="L9" s="42">
        <v>10879</v>
      </c>
      <c r="M9" s="43">
        <v>25.1</v>
      </c>
      <c r="N9" s="42">
        <v>10501</v>
      </c>
      <c r="O9" s="43">
        <v>24.6</v>
      </c>
      <c r="P9" s="42">
        <v>14126</v>
      </c>
      <c r="Q9" s="43">
        <v>22.6</v>
      </c>
      <c r="R9" s="44">
        <f t="shared" si="2"/>
        <v>1.3452052185506143</v>
      </c>
      <c r="S9" s="44">
        <f t="shared" si="3"/>
        <v>1.2984649324386432</v>
      </c>
      <c r="T9" s="45"/>
      <c r="U9" s="40" t="s">
        <v>8</v>
      </c>
      <c r="V9" s="42">
        <f t="shared" si="4"/>
        <v>87658</v>
      </c>
      <c r="W9" s="46">
        <v>15.5</v>
      </c>
      <c r="X9" s="42">
        <f t="shared" si="5"/>
        <v>75241</v>
      </c>
      <c r="Y9" s="46">
        <v>14.8</v>
      </c>
      <c r="Z9" s="42">
        <f t="shared" si="6"/>
        <v>72533</v>
      </c>
      <c r="AA9" s="46">
        <v>11.8</v>
      </c>
      <c r="AB9" s="44">
        <f t="shared" si="7"/>
        <v>0.96400898446325811</v>
      </c>
      <c r="AC9" s="44">
        <f t="shared" si="8"/>
        <v>0.82745442515229639</v>
      </c>
    </row>
    <row r="10" spans="1:31" x14ac:dyDescent="0.25">
      <c r="A10" s="40" t="s">
        <v>13</v>
      </c>
      <c r="B10" s="42">
        <v>4161</v>
      </c>
      <c r="C10" s="43">
        <v>26.4</v>
      </c>
      <c r="D10" s="42">
        <v>2733</v>
      </c>
      <c r="E10" s="43">
        <v>22.8</v>
      </c>
      <c r="F10" s="42">
        <v>4401</v>
      </c>
      <c r="G10" s="43">
        <v>22.9</v>
      </c>
      <c r="H10" s="44">
        <f t="shared" si="0"/>
        <v>1.6103183315038418</v>
      </c>
      <c r="I10" s="44">
        <f t="shared" si="1"/>
        <v>1.0576784426820476</v>
      </c>
      <c r="J10" s="45"/>
      <c r="K10" s="40" t="s">
        <v>13</v>
      </c>
      <c r="L10" s="42">
        <v>5632</v>
      </c>
      <c r="M10" s="43">
        <v>18.399999999999999</v>
      </c>
      <c r="N10" s="42">
        <v>4809</v>
      </c>
      <c r="O10" s="43">
        <v>20.100000000000001</v>
      </c>
      <c r="P10" s="42">
        <v>5972</v>
      </c>
      <c r="Q10" s="43">
        <v>21.8</v>
      </c>
      <c r="R10" s="44">
        <f t="shared" si="2"/>
        <v>1.2418382200041589</v>
      </c>
      <c r="S10" s="44">
        <f t="shared" si="3"/>
        <v>1.0603693181818181</v>
      </c>
      <c r="T10" s="45"/>
      <c r="U10" s="40" t="s">
        <v>13</v>
      </c>
      <c r="V10" s="42">
        <f t="shared" si="4"/>
        <v>9793</v>
      </c>
      <c r="W10" s="46">
        <v>20</v>
      </c>
      <c r="X10" s="42">
        <f t="shared" si="5"/>
        <v>7542</v>
      </c>
      <c r="Y10" s="46">
        <v>17.5</v>
      </c>
      <c r="Z10" s="42">
        <f t="shared" si="6"/>
        <v>10373</v>
      </c>
      <c r="AA10" s="46">
        <v>18.899999999999999</v>
      </c>
      <c r="AB10" s="44">
        <f t="shared" si="7"/>
        <v>1.3753646247679661</v>
      </c>
      <c r="AC10" s="44">
        <f t="shared" si="8"/>
        <v>1.0592259777392015</v>
      </c>
    </row>
    <row r="11" spans="1:31" x14ac:dyDescent="0.25">
      <c r="A11" s="40" t="s">
        <v>10</v>
      </c>
      <c r="B11" s="42">
        <v>150959</v>
      </c>
      <c r="C11" s="43">
        <v>15</v>
      </c>
      <c r="D11" s="42">
        <v>147255</v>
      </c>
      <c r="E11" s="43">
        <v>15.3</v>
      </c>
      <c r="F11" s="42">
        <v>298527</v>
      </c>
      <c r="G11" s="43">
        <v>15.7</v>
      </c>
      <c r="H11" s="44">
        <f t="shared" si="0"/>
        <v>2.0272792095344809</v>
      </c>
      <c r="I11" s="44">
        <f t="shared" si="1"/>
        <v>1.9775369471180917</v>
      </c>
      <c r="J11" s="45"/>
      <c r="K11" s="40" t="s">
        <v>10</v>
      </c>
      <c r="L11" s="42">
        <v>155198</v>
      </c>
      <c r="M11" s="43">
        <v>13.1</v>
      </c>
      <c r="N11" s="42">
        <v>151191</v>
      </c>
      <c r="O11" s="43">
        <v>13</v>
      </c>
      <c r="P11" s="42">
        <v>262421</v>
      </c>
      <c r="Q11" s="43">
        <v>13.3</v>
      </c>
      <c r="R11" s="44">
        <f t="shared" si="2"/>
        <v>1.7356919393350134</v>
      </c>
      <c r="S11" s="44">
        <f t="shared" si="3"/>
        <v>1.6908787484374799</v>
      </c>
      <c r="T11" s="45"/>
      <c r="U11" s="40" t="s">
        <v>10</v>
      </c>
      <c r="V11" s="42">
        <f t="shared" si="4"/>
        <v>306157</v>
      </c>
      <c r="W11" s="46">
        <v>13</v>
      </c>
      <c r="X11" s="42">
        <f t="shared" si="5"/>
        <v>298446</v>
      </c>
      <c r="Y11" s="46">
        <v>13.1</v>
      </c>
      <c r="Z11" s="42">
        <f t="shared" si="6"/>
        <v>560948</v>
      </c>
      <c r="AA11" s="46">
        <v>14</v>
      </c>
      <c r="AB11" s="44">
        <f t="shared" si="7"/>
        <v>1.8795628019809278</v>
      </c>
      <c r="AC11" s="44">
        <f t="shared" si="8"/>
        <v>1.8322233363927658</v>
      </c>
      <c r="AE11" s="47"/>
    </row>
    <row r="12" spans="1:31" x14ac:dyDescent="0.25">
      <c r="A12" s="40" t="s">
        <v>11</v>
      </c>
      <c r="B12" s="42">
        <v>64301</v>
      </c>
      <c r="C12" s="43">
        <v>23</v>
      </c>
      <c r="D12" s="42">
        <v>60709</v>
      </c>
      <c r="E12" s="43">
        <v>24.6</v>
      </c>
      <c r="F12" s="42">
        <v>112216</v>
      </c>
      <c r="G12" s="43">
        <v>27.9</v>
      </c>
      <c r="H12" s="44">
        <f t="shared" si="0"/>
        <v>1.8484244510698578</v>
      </c>
      <c r="I12" s="44">
        <f t="shared" si="1"/>
        <v>1.7451672602292343</v>
      </c>
      <c r="J12" s="45"/>
      <c r="K12" s="40" t="s">
        <v>11</v>
      </c>
      <c r="L12" s="42">
        <v>57165</v>
      </c>
      <c r="M12" s="43">
        <v>21.1</v>
      </c>
      <c r="N12" s="42">
        <v>55711</v>
      </c>
      <c r="O12" s="43">
        <v>21.6</v>
      </c>
      <c r="P12" s="42">
        <v>126062</v>
      </c>
      <c r="Q12" s="43">
        <v>25.6</v>
      </c>
      <c r="R12" s="44">
        <f t="shared" si="2"/>
        <v>2.2627847283301321</v>
      </c>
      <c r="S12" s="44">
        <f t="shared" si="3"/>
        <v>2.2052304731916381</v>
      </c>
      <c r="T12" s="45"/>
      <c r="U12" s="40" t="s">
        <v>11</v>
      </c>
      <c r="V12" s="42">
        <f t="shared" si="4"/>
        <v>121466</v>
      </c>
      <c r="W12" s="46">
        <v>21.3</v>
      </c>
      <c r="X12" s="42">
        <f t="shared" si="5"/>
        <v>116420</v>
      </c>
      <c r="Y12" s="46">
        <v>22.3</v>
      </c>
      <c r="Z12" s="42">
        <f t="shared" si="6"/>
        <v>238278</v>
      </c>
      <c r="AA12" s="46">
        <v>26.2</v>
      </c>
      <c r="AB12" s="44">
        <f t="shared" si="7"/>
        <v>2.0467101872530491</v>
      </c>
      <c r="AC12" s="44">
        <f t="shared" si="8"/>
        <v>1.9616847512884263</v>
      </c>
      <c r="AE12" s="47"/>
    </row>
    <row r="13" spans="1:31" x14ac:dyDescent="0.25">
      <c r="A13" s="40" t="s">
        <v>2</v>
      </c>
      <c r="B13" s="42">
        <v>102431</v>
      </c>
      <c r="C13" s="43">
        <v>10.8</v>
      </c>
      <c r="D13" s="42">
        <v>91621</v>
      </c>
      <c r="E13" s="43">
        <v>11.6</v>
      </c>
      <c r="F13" s="42">
        <v>130011</v>
      </c>
      <c r="G13" s="43">
        <v>11.3</v>
      </c>
      <c r="H13" s="44">
        <f t="shared" si="0"/>
        <v>1.4190087425371913</v>
      </c>
      <c r="I13" s="44">
        <f t="shared" si="1"/>
        <v>1.2692544249299529</v>
      </c>
      <c r="J13" s="45"/>
      <c r="K13" s="40" t="s">
        <v>2</v>
      </c>
      <c r="L13" s="42">
        <v>74874</v>
      </c>
      <c r="M13" s="43">
        <v>14.9</v>
      </c>
      <c r="N13" s="42">
        <v>68000</v>
      </c>
      <c r="O13" s="43">
        <v>15.1</v>
      </c>
      <c r="P13" s="42">
        <v>84648</v>
      </c>
      <c r="Q13" s="43">
        <v>14.7</v>
      </c>
      <c r="R13" s="44">
        <f t="shared" si="2"/>
        <v>1.2448235294117647</v>
      </c>
      <c r="S13" s="44">
        <f t="shared" si="3"/>
        <v>1.1305393060341373</v>
      </c>
      <c r="T13" s="45"/>
      <c r="U13" s="40" t="s">
        <v>2</v>
      </c>
      <c r="V13" s="42">
        <f t="shared" si="4"/>
        <v>177305</v>
      </c>
      <c r="W13" s="46">
        <v>11.3</v>
      </c>
      <c r="X13" s="42">
        <f t="shared" si="5"/>
        <v>159621</v>
      </c>
      <c r="Y13" s="46">
        <v>11.6</v>
      </c>
      <c r="Z13" s="42">
        <f t="shared" si="6"/>
        <v>214659</v>
      </c>
      <c r="AA13" s="46">
        <v>11.7</v>
      </c>
      <c r="AB13" s="44">
        <f t="shared" si="7"/>
        <v>1.344804255079219</v>
      </c>
      <c r="AC13" s="44">
        <f t="shared" si="8"/>
        <v>1.2106765178646963</v>
      </c>
      <c r="AE13" s="47"/>
    </row>
    <row r="14" spans="1:31" x14ac:dyDescent="0.25">
      <c r="A14" s="40" t="s">
        <v>5</v>
      </c>
      <c r="B14" s="42">
        <v>55785</v>
      </c>
      <c r="C14" s="43">
        <v>10.6</v>
      </c>
      <c r="D14" s="42">
        <v>49118</v>
      </c>
      <c r="E14" s="43">
        <v>11.2</v>
      </c>
      <c r="F14" s="42">
        <v>43263</v>
      </c>
      <c r="G14" s="43">
        <v>15.1</v>
      </c>
      <c r="H14" s="44">
        <f t="shared" si="0"/>
        <v>0.88079726373223666</v>
      </c>
      <c r="I14" s="44">
        <f t="shared" si="1"/>
        <v>0.77553105673568168</v>
      </c>
      <c r="J14" s="45"/>
      <c r="K14" s="40" t="s">
        <v>5</v>
      </c>
      <c r="L14" s="42">
        <v>32348</v>
      </c>
      <c r="M14" s="43">
        <v>15.4</v>
      </c>
      <c r="N14" s="42">
        <v>29756</v>
      </c>
      <c r="O14" s="43">
        <v>15.4</v>
      </c>
      <c r="P14" s="42">
        <v>26696</v>
      </c>
      <c r="Q14" s="43">
        <v>21.5</v>
      </c>
      <c r="R14" s="44">
        <f t="shared" si="2"/>
        <v>0.8971635972576959</v>
      </c>
      <c r="S14" s="44">
        <f t="shared" si="3"/>
        <v>0.82527513292939281</v>
      </c>
      <c r="T14" s="45"/>
      <c r="U14" s="40" t="s">
        <v>5</v>
      </c>
      <c r="V14" s="42">
        <f t="shared" si="4"/>
        <v>88133</v>
      </c>
      <c r="W14" s="46">
        <v>10.7</v>
      </c>
      <c r="X14" s="42">
        <f t="shared" si="5"/>
        <v>78874</v>
      </c>
      <c r="Y14" s="46">
        <v>11</v>
      </c>
      <c r="Z14" s="42">
        <f t="shared" si="6"/>
        <v>69959</v>
      </c>
      <c r="AA14" s="46">
        <v>16.2</v>
      </c>
      <c r="AB14" s="44">
        <f t="shared" si="7"/>
        <v>0.88697162563075282</v>
      </c>
      <c r="AC14" s="44">
        <f t="shared" si="8"/>
        <v>0.79378893263590256</v>
      </c>
      <c r="AE14" s="47"/>
    </row>
    <row r="15" spans="1:31" x14ac:dyDescent="0.25">
      <c r="A15" s="40" t="s">
        <v>3</v>
      </c>
      <c r="B15" s="42">
        <v>58627</v>
      </c>
      <c r="C15" s="43">
        <v>8.1999999999999993</v>
      </c>
      <c r="D15" s="42">
        <v>53880</v>
      </c>
      <c r="E15" s="43">
        <v>9.1</v>
      </c>
      <c r="F15" s="42">
        <v>58526</v>
      </c>
      <c r="G15" s="43">
        <v>10.6</v>
      </c>
      <c r="H15" s="44">
        <f t="shared" si="0"/>
        <v>1.0862286562731998</v>
      </c>
      <c r="I15" s="44">
        <f t="shared" si="1"/>
        <v>0.99827724427311648</v>
      </c>
      <c r="J15" s="45"/>
      <c r="K15" s="40" t="s">
        <v>3</v>
      </c>
      <c r="L15" s="42">
        <v>39887</v>
      </c>
      <c r="M15" s="43">
        <v>9.6</v>
      </c>
      <c r="N15" s="42">
        <v>38079</v>
      </c>
      <c r="O15" s="43">
        <v>9.5</v>
      </c>
      <c r="P15" s="42">
        <v>39827</v>
      </c>
      <c r="Q15" s="43">
        <v>9.9</v>
      </c>
      <c r="R15" s="44">
        <f t="shared" si="2"/>
        <v>1.0459045668216078</v>
      </c>
      <c r="S15" s="44">
        <f t="shared" si="3"/>
        <v>0.99849575049514883</v>
      </c>
      <c r="T15" s="45"/>
      <c r="U15" s="40" t="s">
        <v>3</v>
      </c>
      <c r="V15" s="42">
        <f t="shared" si="4"/>
        <v>98514</v>
      </c>
      <c r="W15" s="46">
        <v>7.2</v>
      </c>
      <c r="X15" s="42">
        <f t="shared" si="5"/>
        <v>91959</v>
      </c>
      <c r="Y15" s="46">
        <v>7.7</v>
      </c>
      <c r="Z15" s="42">
        <f t="shared" si="6"/>
        <v>98353</v>
      </c>
      <c r="AA15" s="46">
        <v>8.1999999999999993</v>
      </c>
      <c r="AB15" s="44">
        <f t="shared" si="7"/>
        <v>1.0695309866353484</v>
      </c>
      <c r="AC15" s="44">
        <f t="shared" si="8"/>
        <v>0.99836571451773348</v>
      </c>
    </row>
    <row r="16" spans="1:31" x14ac:dyDescent="0.25">
      <c r="A16" s="40" t="s">
        <v>4</v>
      </c>
      <c r="B16" s="42">
        <v>102982</v>
      </c>
      <c r="C16" s="43">
        <v>25.9</v>
      </c>
      <c r="D16" s="42">
        <v>92058</v>
      </c>
      <c r="E16" s="43">
        <v>28.6</v>
      </c>
      <c r="F16" s="42">
        <v>174107</v>
      </c>
      <c r="G16" s="43">
        <v>37.299999999999997</v>
      </c>
      <c r="H16" s="44">
        <f t="shared" si="0"/>
        <v>1.8912750657194377</v>
      </c>
      <c r="I16" s="44">
        <f t="shared" si="1"/>
        <v>1.6906546775164593</v>
      </c>
      <c r="J16" s="45"/>
      <c r="K16" s="40" t="s">
        <v>4</v>
      </c>
      <c r="L16" s="42">
        <v>31681</v>
      </c>
      <c r="M16" s="43">
        <v>80.5</v>
      </c>
      <c r="N16" s="42">
        <v>30191</v>
      </c>
      <c r="O16" s="43">
        <v>84.5</v>
      </c>
      <c r="P16" s="42">
        <v>25973</v>
      </c>
      <c r="Q16" s="43">
        <v>75</v>
      </c>
      <c r="R16" s="44">
        <f t="shared" si="2"/>
        <v>0.86028949024543733</v>
      </c>
      <c r="S16" s="44">
        <f t="shared" si="3"/>
        <v>0.81982891954168113</v>
      </c>
      <c r="T16" s="45"/>
      <c r="U16" s="40" t="s">
        <v>4</v>
      </c>
      <c r="V16" s="42">
        <f t="shared" si="4"/>
        <v>134663</v>
      </c>
      <c r="W16" s="46">
        <v>37.299999999999997</v>
      </c>
      <c r="X16" s="42">
        <f t="shared" si="5"/>
        <v>122249</v>
      </c>
      <c r="Y16" s="46">
        <v>41</v>
      </c>
      <c r="Z16" s="42">
        <f t="shared" si="6"/>
        <v>200080</v>
      </c>
      <c r="AA16" s="46">
        <v>41.5</v>
      </c>
      <c r="AB16" s="44">
        <f t="shared" si="7"/>
        <v>1.6366596045775426</v>
      </c>
      <c r="AC16" s="44">
        <f t="shared" si="8"/>
        <v>1.4857830287458322</v>
      </c>
    </row>
    <row r="17" spans="1:29" x14ac:dyDescent="0.25">
      <c r="A17" s="40" t="s">
        <v>6</v>
      </c>
      <c r="B17" s="42">
        <v>32385</v>
      </c>
      <c r="C17" s="43">
        <v>21</v>
      </c>
      <c r="D17" s="42">
        <v>15950</v>
      </c>
      <c r="E17" s="43">
        <v>29</v>
      </c>
      <c r="F17" s="42">
        <v>9884</v>
      </c>
      <c r="G17" s="43">
        <v>26.2</v>
      </c>
      <c r="H17" s="44">
        <f t="shared" si="0"/>
        <v>0.61968652037617555</v>
      </c>
      <c r="I17" s="44">
        <f t="shared" si="1"/>
        <v>0.30520302609232669</v>
      </c>
      <c r="J17" s="45"/>
      <c r="K17" s="40" t="s">
        <v>6</v>
      </c>
      <c r="L17" s="42">
        <v>50</v>
      </c>
      <c r="M17" s="43">
        <v>100</v>
      </c>
      <c r="N17" s="42">
        <v>50</v>
      </c>
      <c r="O17" s="43">
        <v>100</v>
      </c>
      <c r="P17" s="42">
        <v>201</v>
      </c>
      <c r="Q17" s="43">
        <v>100</v>
      </c>
      <c r="R17" s="44">
        <f t="shared" si="2"/>
        <v>4.0199999999999996</v>
      </c>
      <c r="S17" s="44">
        <f t="shared" si="3"/>
        <v>4.0199999999999996</v>
      </c>
      <c r="T17" s="45"/>
      <c r="U17" s="40" t="s">
        <v>6</v>
      </c>
      <c r="V17" s="42">
        <f t="shared" si="4"/>
        <v>32435</v>
      </c>
      <c r="W17" s="46">
        <v>20.9</v>
      </c>
      <c r="X17" s="42">
        <f t="shared" si="5"/>
        <v>16000</v>
      </c>
      <c r="Y17" s="46">
        <v>28.9</v>
      </c>
      <c r="Z17" s="42">
        <f t="shared" si="6"/>
        <v>10085</v>
      </c>
      <c r="AA17" s="46">
        <v>25.7</v>
      </c>
      <c r="AB17" s="44">
        <f t="shared" si="7"/>
        <v>0.63031250000000005</v>
      </c>
      <c r="AC17" s="44">
        <f t="shared" si="8"/>
        <v>0.31092955141051332</v>
      </c>
    </row>
    <row r="18" spans="1:29" x14ac:dyDescent="0.25">
      <c r="A18" s="40" t="s">
        <v>12</v>
      </c>
      <c r="B18" s="42">
        <v>13958</v>
      </c>
      <c r="C18" s="43">
        <v>22.1</v>
      </c>
      <c r="D18" s="42">
        <v>13275</v>
      </c>
      <c r="E18" s="43">
        <v>23.1</v>
      </c>
      <c r="F18" s="42">
        <v>25009</v>
      </c>
      <c r="G18" s="43">
        <v>18.8</v>
      </c>
      <c r="H18" s="44">
        <f t="shared" si="0"/>
        <v>1.8839171374764596</v>
      </c>
      <c r="I18" s="44">
        <f t="shared" si="1"/>
        <v>1.7917323398767733</v>
      </c>
      <c r="J18" s="45"/>
      <c r="K18" s="40" t="s">
        <v>12</v>
      </c>
      <c r="L18" s="42">
        <v>13628</v>
      </c>
      <c r="M18" s="43">
        <v>18</v>
      </c>
      <c r="N18" s="42">
        <v>12900</v>
      </c>
      <c r="O18" s="43">
        <v>19.100000000000001</v>
      </c>
      <c r="P18" s="42">
        <v>24215</v>
      </c>
      <c r="Q18" s="43">
        <v>18.899999999999999</v>
      </c>
      <c r="R18" s="44">
        <f t="shared" si="2"/>
        <v>1.8771317829457363</v>
      </c>
      <c r="S18" s="44">
        <f t="shared" si="3"/>
        <v>1.7768564719694746</v>
      </c>
      <c r="T18" s="45"/>
      <c r="U18" s="40" t="s">
        <v>12</v>
      </c>
      <c r="V18" s="42">
        <f t="shared" si="4"/>
        <v>27586</v>
      </c>
      <c r="W18" s="46">
        <v>17.399999999999999</v>
      </c>
      <c r="X18" s="42">
        <f t="shared" si="5"/>
        <v>26175</v>
      </c>
      <c r="Y18" s="46">
        <v>18.100000000000001</v>
      </c>
      <c r="Z18" s="42">
        <f t="shared" si="6"/>
        <v>49224</v>
      </c>
      <c r="AA18" s="46">
        <v>17.2</v>
      </c>
      <c r="AB18" s="44">
        <f t="shared" si="7"/>
        <v>1.8805730659025788</v>
      </c>
      <c r="AC18" s="44">
        <f t="shared" si="8"/>
        <v>1.7843833828753715</v>
      </c>
    </row>
    <row r="19" spans="1:29" x14ac:dyDescent="0.25">
      <c r="A19" s="40"/>
      <c r="B19" s="40"/>
      <c r="C19" s="48"/>
      <c r="D19" s="40"/>
      <c r="E19" s="48"/>
      <c r="F19" s="40"/>
      <c r="G19" s="48"/>
      <c r="H19" s="40"/>
      <c r="I19" s="40"/>
      <c r="J19" s="41"/>
      <c r="K19" s="40"/>
      <c r="L19" s="40"/>
      <c r="M19" s="48"/>
      <c r="N19" s="40"/>
      <c r="O19" s="48"/>
      <c r="P19" s="40"/>
      <c r="Q19" s="48"/>
      <c r="R19" s="40"/>
      <c r="S19" s="40"/>
      <c r="T19" s="41"/>
      <c r="U19" s="40"/>
      <c r="V19" s="49"/>
      <c r="W19" s="46"/>
      <c r="X19" s="42"/>
      <c r="Y19" s="46"/>
      <c r="Z19" s="42"/>
      <c r="AA19" s="46"/>
      <c r="AB19" s="44"/>
      <c r="AC19" s="44"/>
    </row>
    <row r="20" spans="1:29" ht="15.75" thickBot="1" x14ac:dyDescent="0.3">
      <c r="A20" s="50" t="s">
        <v>14</v>
      </c>
      <c r="B20" s="51">
        <v>1073426</v>
      </c>
      <c r="C20" s="52">
        <v>4.9000000000000004</v>
      </c>
      <c r="D20" s="51">
        <v>964464</v>
      </c>
      <c r="E20" s="52">
        <v>5.2</v>
      </c>
      <c r="F20" s="51">
        <v>1463572</v>
      </c>
      <c r="G20" s="52">
        <v>6.9</v>
      </c>
      <c r="H20" s="53">
        <f t="shared" ref="H20" si="9">F20/D20</f>
        <v>1.517497801887888</v>
      </c>
      <c r="I20" s="53">
        <f t="shared" ref="I20" si="10">F20/B20</f>
        <v>1.3634586827596873</v>
      </c>
      <c r="J20" s="54"/>
      <c r="K20" s="50" t="s">
        <v>14</v>
      </c>
      <c r="L20" s="51">
        <v>813647</v>
      </c>
      <c r="M20" s="52">
        <v>7.4</v>
      </c>
      <c r="N20" s="51">
        <v>774989</v>
      </c>
      <c r="O20" s="52">
        <v>7.6</v>
      </c>
      <c r="P20" s="51">
        <v>1296007</v>
      </c>
      <c r="Q20" s="52">
        <v>9</v>
      </c>
      <c r="R20" s="53">
        <f t="shared" ref="R20" si="11">P20/N20</f>
        <v>1.6722908325150421</v>
      </c>
      <c r="S20" s="53">
        <f t="shared" ref="S20" si="12">P20/L20</f>
        <v>1.5928369428019769</v>
      </c>
      <c r="T20" s="54"/>
      <c r="U20" s="50" t="s">
        <v>14</v>
      </c>
      <c r="V20" s="55">
        <f t="shared" si="4"/>
        <v>1887073</v>
      </c>
      <c r="W20" s="56">
        <v>5.5</v>
      </c>
      <c r="X20" s="55">
        <f t="shared" si="5"/>
        <v>1739453</v>
      </c>
      <c r="Y20" s="56">
        <v>5.7</v>
      </c>
      <c r="Z20" s="55">
        <f t="shared" si="6"/>
        <v>2759579</v>
      </c>
      <c r="AA20" s="56">
        <v>6.9</v>
      </c>
      <c r="AB20" s="53">
        <f>Z20/X20</f>
        <v>1.5864636756497588</v>
      </c>
      <c r="AC20" s="53">
        <f>Z20/V20</f>
        <v>1.4623594317760893</v>
      </c>
    </row>
    <row r="21" spans="1:29" x14ac:dyDescent="0.25">
      <c r="A21" s="1" t="s">
        <v>21</v>
      </c>
      <c r="K21" s="1"/>
      <c r="U21" s="1"/>
    </row>
    <row r="22" spans="1:29" ht="15.75" x14ac:dyDescent="0.25">
      <c r="A22" s="1" t="s">
        <v>22</v>
      </c>
      <c r="K22" s="1"/>
      <c r="U22" s="1"/>
      <c r="Z22" s="57"/>
      <c r="AA22" s="57"/>
    </row>
    <row r="23" spans="1:29" x14ac:dyDescent="0.25">
      <c r="A23" s="1" t="s">
        <v>23</v>
      </c>
      <c r="K23" s="1"/>
      <c r="U23" s="1"/>
      <c r="Z23" s="47"/>
    </row>
    <row r="24" spans="1:29" x14ac:dyDescent="0.25">
      <c r="A24" s="47"/>
      <c r="K24" s="47"/>
      <c r="U24" s="47"/>
    </row>
    <row r="25" spans="1:29" x14ac:dyDescent="0.25">
      <c r="A25" s="1"/>
      <c r="K25" s="1"/>
      <c r="U25" s="1"/>
    </row>
    <row r="26" spans="1:29" x14ac:dyDescent="0.25">
      <c r="A26" s="1"/>
      <c r="K26" s="1"/>
      <c r="U26" s="1"/>
    </row>
    <row r="27" spans="1:29" s="31" customFormat="1" ht="15.75" thickBot="1" x14ac:dyDescent="0.3">
      <c r="A27" s="29" t="s">
        <v>64</v>
      </c>
      <c r="B27" s="30"/>
      <c r="C27" s="30"/>
      <c r="D27" s="30"/>
      <c r="E27" s="30"/>
      <c r="F27" s="30"/>
      <c r="G27" s="30"/>
      <c r="H27" s="30"/>
      <c r="I27" s="30"/>
      <c r="J27" s="29"/>
      <c r="K27" s="29"/>
      <c r="L27" s="30"/>
      <c r="M27" s="30"/>
      <c r="N27" s="30"/>
      <c r="O27" s="30"/>
      <c r="P27" s="30"/>
      <c r="Q27" s="30"/>
      <c r="R27" s="30"/>
      <c r="S27" s="30"/>
      <c r="T27" s="29"/>
      <c r="U27" s="29"/>
      <c r="V27" s="30"/>
      <c r="W27" s="30"/>
      <c r="X27" s="30"/>
      <c r="Y27" s="30"/>
      <c r="Z27" s="30"/>
      <c r="AA27" s="30"/>
      <c r="AB27" s="30"/>
      <c r="AC27" s="30"/>
    </row>
    <row r="28" spans="1:29" ht="16.5" customHeight="1" thickBot="1" x14ac:dyDescent="0.3">
      <c r="A28" s="32"/>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29"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29"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29" x14ac:dyDescent="0.25">
      <c r="A31" s="40" t="s">
        <v>24</v>
      </c>
      <c r="B31" s="42">
        <v>43766</v>
      </c>
      <c r="C31" s="46">
        <v>10.8</v>
      </c>
      <c r="D31" s="42">
        <v>37465</v>
      </c>
      <c r="E31" s="46">
        <v>10.7</v>
      </c>
      <c r="F31" s="42">
        <v>45271</v>
      </c>
      <c r="G31" s="46">
        <v>11</v>
      </c>
      <c r="H31" s="44">
        <f t="shared" ref="H31:H40" si="13">F31/D31</f>
        <v>1.2083544641665553</v>
      </c>
      <c r="I31" s="44">
        <f t="shared" ref="I31:I40" si="14">F31/B31</f>
        <v>1.0343874240277842</v>
      </c>
      <c r="J31" s="45"/>
      <c r="K31" s="40" t="s">
        <v>24</v>
      </c>
      <c r="L31" s="42">
        <v>5210</v>
      </c>
      <c r="M31" s="46">
        <v>30.9</v>
      </c>
      <c r="N31" s="42">
        <v>5121</v>
      </c>
      <c r="O31" s="46">
        <v>31.4</v>
      </c>
      <c r="P31" s="42">
        <v>6974</v>
      </c>
      <c r="Q31" s="46">
        <v>22.6</v>
      </c>
      <c r="R31" s="44">
        <f t="shared" ref="R31:R40" si="15">P31/N31</f>
        <v>1.3618433899628979</v>
      </c>
      <c r="S31" s="44">
        <f t="shared" ref="S31:S40" si="16">P31/L31</f>
        <v>1.3385796545105566</v>
      </c>
      <c r="T31" s="45"/>
      <c r="U31" s="40" t="s">
        <v>24</v>
      </c>
      <c r="V31" s="42">
        <f>SUM(B31,L31)</f>
        <v>48976</v>
      </c>
      <c r="W31" s="46">
        <v>10.9</v>
      </c>
      <c r="X31" s="42">
        <f>SUM(D31,N31)</f>
        <v>42586</v>
      </c>
      <c r="Y31" s="46">
        <v>10.8</v>
      </c>
      <c r="Z31" s="42">
        <f>SUM(F31,P31)</f>
        <v>52245</v>
      </c>
      <c r="AA31" s="46">
        <v>10.9</v>
      </c>
      <c r="AB31" s="44">
        <f t="shared" ref="AB31:AB40" si="17">Z31/X31</f>
        <v>1.2268116282346311</v>
      </c>
      <c r="AC31" s="44">
        <f t="shared" ref="AC31:AC40" si="18">Z31/V31</f>
        <v>1.0667469781117283</v>
      </c>
    </row>
    <row r="32" spans="1:29" x14ac:dyDescent="0.25">
      <c r="A32" s="40" t="s">
        <v>25</v>
      </c>
      <c r="B32" s="42">
        <v>264039</v>
      </c>
      <c r="C32" s="46">
        <v>11.1</v>
      </c>
      <c r="D32" s="42">
        <v>237559</v>
      </c>
      <c r="E32" s="46">
        <v>12.1</v>
      </c>
      <c r="F32" s="42">
        <v>362644</v>
      </c>
      <c r="G32" s="46">
        <v>18.399999999999999</v>
      </c>
      <c r="H32" s="44">
        <f t="shared" si="13"/>
        <v>1.5265428798740523</v>
      </c>
      <c r="I32" s="44">
        <f t="shared" si="14"/>
        <v>1.37344861933275</v>
      </c>
      <c r="J32" s="45"/>
      <c r="K32" s="40" t="s">
        <v>25</v>
      </c>
      <c r="L32" s="42">
        <v>146441</v>
      </c>
      <c r="M32" s="46">
        <v>19.2</v>
      </c>
      <c r="N32" s="42">
        <v>136271</v>
      </c>
      <c r="O32" s="46">
        <v>20.399999999999999</v>
      </c>
      <c r="P32" s="42">
        <v>150447</v>
      </c>
      <c r="Q32" s="46">
        <v>15.6</v>
      </c>
      <c r="R32" s="44">
        <f t="shared" si="15"/>
        <v>1.1040280030233873</v>
      </c>
      <c r="S32" s="44">
        <f t="shared" si="16"/>
        <v>1.0273557268797673</v>
      </c>
      <c r="T32" s="45"/>
      <c r="U32" s="40" t="s">
        <v>25</v>
      </c>
      <c r="V32" s="42">
        <f t="shared" ref="V32:V42" si="19">SUM(B32,L32)</f>
        <v>410480</v>
      </c>
      <c r="W32" s="46">
        <v>13.3</v>
      </c>
      <c r="X32" s="42">
        <f t="shared" ref="X32:X42" si="20">SUM(D32,N32)</f>
        <v>373830</v>
      </c>
      <c r="Y32" s="46">
        <v>14.4</v>
      </c>
      <c r="Z32" s="42">
        <f t="shared" ref="Z32:Z42" si="21">SUM(F32,P32)</f>
        <v>513091</v>
      </c>
      <c r="AA32" s="46">
        <v>17</v>
      </c>
      <c r="AB32" s="44">
        <f t="shared" si="17"/>
        <v>1.3725249444934864</v>
      </c>
      <c r="AC32" s="44">
        <f t="shared" si="18"/>
        <v>1.2499780744494251</v>
      </c>
    </row>
    <row r="33" spans="1:29" x14ac:dyDescent="0.25">
      <c r="A33" s="40" t="s">
        <v>26</v>
      </c>
      <c r="B33" s="42">
        <v>150959</v>
      </c>
      <c r="C33" s="46">
        <v>15</v>
      </c>
      <c r="D33" s="42">
        <v>147255</v>
      </c>
      <c r="E33" s="46">
        <v>15.3</v>
      </c>
      <c r="F33" s="42">
        <v>298527</v>
      </c>
      <c r="G33" s="46">
        <v>15.7</v>
      </c>
      <c r="H33" s="44">
        <f t="shared" si="13"/>
        <v>2.0272792095344809</v>
      </c>
      <c r="I33" s="44">
        <f t="shared" si="14"/>
        <v>1.9775369471180917</v>
      </c>
      <c r="J33" s="45"/>
      <c r="K33" s="40" t="s">
        <v>26</v>
      </c>
      <c r="L33" s="42">
        <v>155198</v>
      </c>
      <c r="M33" s="46">
        <v>13.1</v>
      </c>
      <c r="N33" s="42">
        <v>151191</v>
      </c>
      <c r="O33" s="46">
        <v>13</v>
      </c>
      <c r="P33" s="42">
        <v>262421</v>
      </c>
      <c r="Q33" s="46">
        <v>13.3</v>
      </c>
      <c r="R33" s="44">
        <f t="shared" si="15"/>
        <v>1.7356919393350134</v>
      </c>
      <c r="S33" s="44">
        <f t="shared" si="16"/>
        <v>1.6908787484374799</v>
      </c>
      <c r="T33" s="45"/>
      <c r="U33" s="40" t="s">
        <v>26</v>
      </c>
      <c r="V33" s="42">
        <f t="shared" si="19"/>
        <v>306157</v>
      </c>
      <c r="W33" s="46">
        <v>13</v>
      </c>
      <c r="X33" s="42">
        <f t="shared" si="20"/>
        <v>298446</v>
      </c>
      <c r="Y33" s="46">
        <v>13.1</v>
      </c>
      <c r="Z33" s="42">
        <f t="shared" si="21"/>
        <v>560948</v>
      </c>
      <c r="AA33" s="46">
        <v>14</v>
      </c>
      <c r="AB33" s="44">
        <f t="shared" si="17"/>
        <v>1.8795628019809278</v>
      </c>
      <c r="AC33" s="44">
        <f t="shared" si="18"/>
        <v>1.8322233363927658</v>
      </c>
    </row>
    <row r="34" spans="1:29" x14ac:dyDescent="0.25">
      <c r="A34" s="40" t="s">
        <v>27</v>
      </c>
      <c r="B34" s="42">
        <v>4161</v>
      </c>
      <c r="C34" s="46">
        <v>26.4</v>
      </c>
      <c r="D34" s="42">
        <v>2733</v>
      </c>
      <c r="E34" s="46">
        <v>22.8</v>
      </c>
      <c r="F34" s="42">
        <v>4401</v>
      </c>
      <c r="G34" s="46">
        <v>22.9</v>
      </c>
      <c r="H34" s="44">
        <f t="shared" si="13"/>
        <v>1.6103183315038418</v>
      </c>
      <c r="I34" s="44">
        <f t="shared" si="14"/>
        <v>1.0576784426820476</v>
      </c>
      <c r="J34" s="45"/>
      <c r="K34" s="40" t="s">
        <v>27</v>
      </c>
      <c r="L34" s="42">
        <v>5632</v>
      </c>
      <c r="M34" s="46">
        <v>18.399999999999999</v>
      </c>
      <c r="N34" s="42">
        <v>4809</v>
      </c>
      <c r="O34" s="46">
        <v>20.100000000000001</v>
      </c>
      <c r="P34" s="42">
        <v>5972</v>
      </c>
      <c r="Q34" s="46">
        <v>21.8</v>
      </c>
      <c r="R34" s="44">
        <f t="shared" si="15"/>
        <v>1.2418382200041589</v>
      </c>
      <c r="S34" s="44">
        <f t="shared" si="16"/>
        <v>1.0603693181818181</v>
      </c>
      <c r="T34" s="45"/>
      <c r="U34" s="40" t="s">
        <v>27</v>
      </c>
      <c r="V34" s="42">
        <f t="shared" si="19"/>
        <v>9793</v>
      </c>
      <c r="W34" s="46">
        <v>20</v>
      </c>
      <c r="X34" s="42">
        <f t="shared" si="20"/>
        <v>7542</v>
      </c>
      <c r="Y34" s="46">
        <v>17.5</v>
      </c>
      <c r="Z34" s="42">
        <f t="shared" si="21"/>
        <v>10373</v>
      </c>
      <c r="AA34" s="46">
        <v>18.899999999999999</v>
      </c>
      <c r="AB34" s="44">
        <f t="shared" si="17"/>
        <v>1.3753646247679661</v>
      </c>
      <c r="AC34" s="44">
        <f t="shared" si="18"/>
        <v>1.0592259777392015</v>
      </c>
    </row>
    <row r="35" spans="1:29" x14ac:dyDescent="0.25">
      <c r="A35" s="40" t="s">
        <v>28</v>
      </c>
      <c r="B35" s="42">
        <v>245722</v>
      </c>
      <c r="C35" s="46">
        <v>11.4</v>
      </c>
      <c r="D35" s="42">
        <v>219702</v>
      </c>
      <c r="E35" s="46">
        <v>11.5</v>
      </c>
      <c r="F35" s="42">
        <v>351301</v>
      </c>
      <c r="G35" s="46">
        <v>13.2</v>
      </c>
      <c r="H35" s="44">
        <f t="shared" si="13"/>
        <v>1.5989886300534359</v>
      </c>
      <c r="I35" s="44">
        <f t="shared" si="14"/>
        <v>1.4296684871521474</v>
      </c>
      <c r="J35" s="45"/>
      <c r="K35" s="40" t="s">
        <v>28</v>
      </c>
      <c r="L35" s="42">
        <v>269634</v>
      </c>
      <c r="M35" s="46">
        <v>17.100000000000001</v>
      </c>
      <c r="N35" s="42">
        <v>252313</v>
      </c>
      <c r="O35" s="46">
        <v>17.899999999999999</v>
      </c>
      <c r="P35" s="42">
        <v>507889</v>
      </c>
      <c r="Q35" s="46">
        <v>20.2</v>
      </c>
      <c r="R35" s="44">
        <f t="shared" si="15"/>
        <v>2.0129323498987368</v>
      </c>
      <c r="S35" s="44">
        <f t="shared" si="16"/>
        <v>1.8836237269780518</v>
      </c>
      <c r="T35" s="45"/>
      <c r="U35" s="40" t="s">
        <v>28</v>
      </c>
      <c r="V35" s="42">
        <f t="shared" si="19"/>
        <v>515356</v>
      </c>
      <c r="W35" s="46">
        <v>13.4</v>
      </c>
      <c r="X35" s="42">
        <f t="shared" si="20"/>
        <v>472015</v>
      </c>
      <c r="Y35" s="46">
        <v>13.9</v>
      </c>
      <c r="Z35" s="42">
        <f t="shared" si="21"/>
        <v>859190</v>
      </c>
      <c r="AA35" s="46">
        <v>15.5</v>
      </c>
      <c r="AB35" s="44">
        <f t="shared" si="17"/>
        <v>1.8202599493660159</v>
      </c>
      <c r="AC35" s="44">
        <f t="shared" si="18"/>
        <v>1.6671776403107754</v>
      </c>
    </row>
    <row r="36" spans="1:29" x14ac:dyDescent="0.25">
      <c r="A36" s="40" t="s">
        <v>29</v>
      </c>
      <c r="B36" s="42">
        <v>156462</v>
      </c>
      <c r="C36" s="46">
        <v>9.1999999999999993</v>
      </c>
      <c r="D36" s="42">
        <v>139949</v>
      </c>
      <c r="E36" s="46">
        <v>8.6</v>
      </c>
      <c r="F36" s="42">
        <v>150850</v>
      </c>
      <c r="G36" s="46">
        <v>8.9</v>
      </c>
      <c r="H36" s="44">
        <f t="shared" si="13"/>
        <v>1.0778926608978985</v>
      </c>
      <c r="I36" s="44">
        <f t="shared" si="14"/>
        <v>0.96413186588436806</v>
      </c>
      <c r="J36" s="45"/>
      <c r="K36" s="40" t="s">
        <v>29</v>
      </c>
      <c r="L36" s="42">
        <v>97245</v>
      </c>
      <c r="M36" s="46">
        <v>10.3</v>
      </c>
      <c r="N36" s="42">
        <v>96083</v>
      </c>
      <c r="O36" s="46">
        <v>10.4</v>
      </c>
      <c r="P36" s="42">
        <v>127440</v>
      </c>
      <c r="Q36" s="46">
        <v>11.3</v>
      </c>
      <c r="R36" s="44">
        <f t="shared" si="15"/>
        <v>1.3263532570798164</v>
      </c>
      <c r="S36" s="44">
        <f t="shared" si="16"/>
        <v>1.3105043961129106</v>
      </c>
      <c r="T36" s="45"/>
      <c r="U36" s="40" t="s">
        <v>29</v>
      </c>
      <c r="V36" s="42">
        <f t="shared" si="19"/>
        <v>253707</v>
      </c>
      <c r="W36" s="46">
        <v>7.6</v>
      </c>
      <c r="X36" s="42">
        <f t="shared" si="20"/>
        <v>236032</v>
      </c>
      <c r="Y36" s="46">
        <v>7.5</v>
      </c>
      <c r="Z36" s="42">
        <f t="shared" si="21"/>
        <v>278290</v>
      </c>
      <c r="AA36" s="46">
        <v>8.5</v>
      </c>
      <c r="AB36" s="44">
        <f t="shared" si="17"/>
        <v>1.1790350460954446</v>
      </c>
      <c r="AC36" s="44">
        <f t="shared" si="18"/>
        <v>1.0968952374195431</v>
      </c>
    </row>
    <row r="37" spans="1:29" x14ac:dyDescent="0.25">
      <c r="A37" s="40" t="s">
        <v>52</v>
      </c>
      <c r="B37" s="42">
        <v>32385</v>
      </c>
      <c r="C37" s="46">
        <v>21</v>
      </c>
      <c r="D37" s="42">
        <v>15950</v>
      </c>
      <c r="E37" s="46">
        <v>29</v>
      </c>
      <c r="F37" s="42">
        <v>9884</v>
      </c>
      <c r="G37" s="46">
        <v>26.2</v>
      </c>
      <c r="H37" s="44">
        <f t="shared" si="13"/>
        <v>0.61968652037617555</v>
      </c>
      <c r="I37" s="44">
        <f t="shared" si="14"/>
        <v>0.30520302609232669</v>
      </c>
      <c r="J37" s="45"/>
      <c r="K37" s="40" t="s">
        <v>52</v>
      </c>
      <c r="L37" s="42">
        <v>50</v>
      </c>
      <c r="M37" s="46">
        <v>100</v>
      </c>
      <c r="N37" s="42">
        <v>50</v>
      </c>
      <c r="O37" s="46">
        <v>100</v>
      </c>
      <c r="P37" s="42">
        <v>201</v>
      </c>
      <c r="Q37" s="46">
        <v>100</v>
      </c>
      <c r="R37" s="44">
        <f t="shared" si="15"/>
        <v>4.0199999999999996</v>
      </c>
      <c r="S37" s="44">
        <f t="shared" si="16"/>
        <v>4.0199999999999996</v>
      </c>
      <c r="T37" s="45"/>
      <c r="U37" s="40" t="s">
        <v>52</v>
      </c>
      <c r="V37" s="42">
        <f t="shared" si="19"/>
        <v>32435</v>
      </c>
      <c r="W37" s="46">
        <v>20.9</v>
      </c>
      <c r="X37" s="42">
        <f t="shared" si="20"/>
        <v>16000</v>
      </c>
      <c r="Y37" s="46">
        <v>28.9</v>
      </c>
      <c r="Z37" s="42">
        <f t="shared" si="21"/>
        <v>10085</v>
      </c>
      <c r="AA37" s="46">
        <v>25.7</v>
      </c>
      <c r="AB37" s="44">
        <f t="shared" si="17"/>
        <v>0.63031250000000005</v>
      </c>
      <c r="AC37" s="44">
        <f t="shared" si="18"/>
        <v>0.31092955141051332</v>
      </c>
    </row>
    <row r="38" spans="1:29" x14ac:dyDescent="0.25">
      <c r="A38" s="40" t="s">
        <v>32</v>
      </c>
      <c r="B38" s="42">
        <v>55785</v>
      </c>
      <c r="C38" s="46">
        <v>10.6</v>
      </c>
      <c r="D38" s="42">
        <v>49118</v>
      </c>
      <c r="E38" s="46">
        <v>11.2</v>
      </c>
      <c r="F38" s="42">
        <v>43263</v>
      </c>
      <c r="G38" s="46">
        <v>15.1</v>
      </c>
      <c r="H38" s="44">
        <f t="shared" si="13"/>
        <v>0.88079726373223666</v>
      </c>
      <c r="I38" s="44">
        <f t="shared" si="14"/>
        <v>0.77553105673568168</v>
      </c>
      <c r="J38" s="45"/>
      <c r="K38" s="40" t="s">
        <v>32</v>
      </c>
      <c r="L38" s="42">
        <v>32348</v>
      </c>
      <c r="M38" s="46">
        <v>15.4</v>
      </c>
      <c r="N38" s="42">
        <v>29756</v>
      </c>
      <c r="O38" s="46">
        <v>15.4</v>
      </c>
      <c r="P38" s="42">
        <v>26696</v>
      </c>
      <c r="Q38" s="46">
        <v>21.5</v>
      </c>
      <c r="R38" s="44">
        <f t="shared" si="15"/>
        <v>0.8971635972576959</v>
      </c>
      <c r="S38" s="44">
        <f t="shared" si="16"/>
        <v>0.82527513292939281</v>
      </c>
      <c r="T38" s="45"/>
      <c r="U38" s="40" t="s">
        <v>32</v>
      </c>
      <c r="V38" s="42">
        <f t="shared" si="19"/>
        <v>88133</v>
      </c>
      <c r="W38" s="46">
        <v>10.7</v>
      </c>
      <c r="X38" s="42">
        <f t="shared" si="20"/>
        <v>78874</v>
      </c>
      <c r="Y38" s="46">
        <v>11</v>
      </c>
      <c r="Z38" s="42">
        <f t="shared" si="21"/>
        <v>69959</v>
      </c>
      <c r="AA38" s="46">
        <v>16.2</v>
      </c>
      <c r="AB38" s="44">
        <f t="shared" si="17"/>
        <v>0.88697162563075282</v>
      </c>
      <c r="AC38" s="44">
        <f t="shared" si="18"/>
        <v>0.79378893263590256</v>
      </c>
    </row>
    <row r="39" spans="1:29" x14ac:dyDescent="0.25">
      <c r="A39" s="40" t="s">
        <v>30</v>
      </c>
      <c r="B39" s="42">
        <v>55848</v>
      </c>
      <c r="C39" s="46">
        <v>23</v>
      </c>
      <c r="D39" s="42">
        <v>54022</v>
      </c>
      <c r="E39" s="46">
        <v>23.6</v>
      </c>
      <c r="F39" s="42">
        <v>85215</v>
      </c>
      <c r="G39" s="46">
        <v>25</v>
      </c>
      <c r="H39" s="44">
        <f t="shared" si="13"/>
        <v>1.577412905853171</v>
      </c>
      <c r="I39" s="44">
        <f t="shared" si="14"/>
        <v>1.5258379888268156</v>
      </c>
      <c r="J39" s="45"/>
      <c r="K39" s="40" t="s">
        <v>30</v>
      </c>
      <c r="L39" s="42">
        <v>44724</v>
      </c>
      <c r="M39" s="46">
        <v>19.100000000000001</v>
      </c>
      <c r="N39" s="42">
        <v>43686</v>
      </c>
      <c r="O39" s="46">
        <v>19.5</v>
      </c>
      <c r="P39" s="42">
        <v>81906</v>
      </c>
      <c r="Q39" s="46">
        <v>20.9</v>
      </c>
      <c r="R39" s="44">
        <f t="shared" si="15"/>
        <v>1.8748798241999725</v>
      </c>
      <c r="S39" s="44">
        <f t="shared" si="16"/>
        <v>1.8313657096860745</v>
      </c>
      <c r="T39" s="45"/>
      <c r="U39" s="40" t="s">
        <v>30</v>
      </c>
      <c r="V39" s="42">
        <f t="shared" si="19"/>
        <v>100572</v>
      </c>
      <c r="W39" s="46">
        <v>20.3</v>
      </c>
      <c r="X39" s="42">
        <f t="shared" si="20"/>
        <v>97708</v>
      </c>
      <c r="Y39" s="46">
        <v>20.7</v>
      </c>
      <c r="Z39" s="42">
        <f t="shared" si="21"/>
        <v>167121</v>
      </c>
      <c r="AA39" s="46">
        <v>20.7</v>
      </c>
      <c r="AB39" s="44">
        <f t="shared" si="17"/>
        <v>1.7104126581242067</v>
      </c>
      <c r="AC39" s="44">
        <f t="shared" si="18"/>
        <v>1.661705047130414</v>
      </c>
    </row>
    <row r="40" spans="1:29" x14ac:dyDescent="0.25">
      <c r="A40" s="40" t="s">
        <v>31</v>
      </c>
      <c r="B40" s="42">
        <v>64301</v>
      </c>
      <c r="C40" s="46">
        <v>23</v>
      </c>
      <c r="D40" s="42">
        <v>60709</v>
      </c>
      <c r="E40" s="46">
        <v>24.6</v>
      </c>
      <c r="F40" s="42">
        <v>112216</v>
      </c>
      <c r="G40" s="46">
        <v>27.9</v>
      </c>
      <c r="H40" s="44">
        <f t="shared" si="13"/>
        <v>1.8484244510698578</v>
      </c>
      <c r="I40" s="44">
        <f t="shared" si="14"/>
        <v>1.7451672602292343</v>
      </c>
      <c r="J40" s="45"/>
      <c r="K40" s="40" t="s">
        <v>31</v>
      </c>
      <c r="L40" s="42">
        <v>57165</v>
      </c>
      <c r="M40" s="46">
        <v>21.1</v>
      </c>
      <c r="N40" s="42">
        <v>55711</v>
      </c>
      <c r="O40" s="46">
        <v>21.6</v>
      </c>
      <c r="P40" s="42">
        <v>126062</v>
      </c>
      <c r="Q40" s="46">
        <v>25.6</v>
      </c>
      <c r="R40" s="44">
        <f t="shared" si="15"/>
        <v>2.2627847283301321</v>
      </c>
      <c r="S40" s="44">
        <f t="shared" si="16"/>
        <v>2.2052304731916381</v>
      </c>
      <c r="T40" s="45"/>
      <c r="U40" s="40" t="s">
        <v>31</v>
      </c>
      <c r="V40" s="42">
        <f t="shared" si="19"/>
        <v>121466</v>
      </c>
      <c r="W40" s="46">
        <v>21.3</v>
      </c>
      <c r="X40" s="42">
        <f t="shared" si="20"/>
        <v>116420</v>
      </c>
      <c r="Y40" s="46">
        <v>22.3</v>
      </c>
      <c r="Z40" s="42">
        <f t="shared" si="21"/>
        <v>238278</v>
      </c>
      <c r="AA40" s="46">
        <v>26.2</v>
      </c>
      <c r="AB40" s="44">
        <f t="shared" si="17"/>
        <v>2.0467101872530491</v>
      </c>
      <c r="AC40" s="44">
        <f t="shared" si="18"/>
        <v>1.9616847512884263</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1073426</v>
      </c>
      <c r="C42" s="59">
        <v>4.9000000000000004</v>
      </c>
      <c r="D42" s="55">
        <v>964464</v>
      </c>
      <c r="E42" s="59">
        <v>5.2</v>
      </c>
      <c r="F42" s="55">
        <v>1463572</v>
      </c>
      <c r="G42" s="59">
        <v>6.9</v>
      </c>
      <c r="H42" s="53">
        <f t="shared" ref="H42" si="22">F42/D42</f>
        <v>1.517497801887888</v>
      </c>
      <c r="I42" s="53">
        <f t="shared" ref="I42" si="23">F42/B42</f>
        <v>1.3634586827596873</v>
      </c>
      <c r="J42" s="54"/>
      <c r="K42" s="50" t="s">
        <v>14</v>
      </c>
      <c r="L42" s="55">
        <v>813647</v>
      </c>
      <c r="M42" s="59">
        <v>7.4</v>
      </c>
      <c r="N42" s="55">
        <v>774989</v>
      </c>
      <c r="O42" s="59">
        <v>7.6</v>
      </c>
      <c r="P42" s="55">
        <v>1296007</v>
      </c>
      <c r="Q42" s="59">
        <v>9</v>
      </c>
      <c r="R42" s="53">
        <f t="shared" ref="R42" si="24">P42/N42</f>
        <v>1.6722908325150421</v>
      </c>
      <c r="S42" s="53">
        <f t="shared" ref="S42" si="25">P42/L42</f>
        <v>1.5928369428019769</v>
      </c>
      <c r="T42" s="54"/>
      <c r="U42" s="50" t="s">
        <v>14</v>
      </c>
      <c r="V42" s="55">
        <f t="shared" si="19"/>
        <v>1887073</v>
      </c>
      <c r="W42" s="60">
        <v>5.5</v>
      </c>
      <c r="X42" s="55">
        <f t="shared" si="20"/>
        <v>1739453</v>
      </c>
      <c r="Y42" s="60">
        <v>5.7</v>
      </c>
      <c r="Z42" s="55">
        <f t="shared" si="21"/>
        <v>2759579</v>
      </c>
      <c r="AA42" s="60">
        <v>6.9</v>
      </c>
      <c r="AB42" s="53">
        <f>Z42/X42</f>
        <v>1.5864636756497588</v>
      </c>
      <c r="AC42" s="53">
        <f>Z42/V42</f>
        <v>1.4623594317760893</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A46" s="47"/>
      <c r="K46" s="47"/>
      <c r="U46" s="47"/>
    </row>
    <row r="47" spans="1:29" hidden="1" x14ac:dyDescent="0.25">
      <c r="B47" s="61">
        <f>B20-B42</f>
        <v>0</v>
      </c>
      <c r="C47" s="61">
        <f t="shared" ref="C47:AC47" si="26">C20-C42</f>
        <v>0</v>
      </c>
      <c r="D47" s="61">
        <f t="shared" si="26"/>
        <v>0</v>
      </c>
      <c r="E47" s="61">
        <f t="shared" si="26"/>
        <v>0</v>
      </c>
      <c r="F47" s="61">
        <f t="shared" si="26"/>
        <v>0</v>
      </c>
      <c r="G47" s="61">
        <f t="shared" si="26"/>
        <v>0</v>
      </c>
      <c r="H47" s="61">
        <f t="shared" si="26"/>
        <v>0</v>
      </c>
      <c r="I47" s="61">
        <f t="shared" si="26"/>
        <v>0</v>
      </c>
      <c r="J47" s="62"/>
      <c r="K47" s="35" t="e">
        <f t="shared" si="26"/>
        <v>#VALUE!</v>
      </c>
      <c r="L47" s="61">
        <f t="shared" si="26"/>
        <v>0</v>
      </c>
      <c r="M47" s="61">
        <f t="shared" si="26"/>
        <v>0</v>
      </c>
      <c r="N47" s="61">
        <f t="shared" si="26"/>
        <v>0</v>
      </c>
      <c r="O47" s="61">
        <f t="shared" si="26"/>
        <v>0</v>
      </c>
      <c r="P47" s="61">
        <f t="shared" si="26"/>
        <v>0</v>
      </c>
      <c r="Q47" s="61">
        <f t="shared" si="26"/>
        <v>0</v>
      </c>
      <c r="R47" s="61">
        <f t="shared" si="26"/>
        <v>0</v>
      </c>
      <c r="S47" s="61">
        <f t="shared" si="26"/>
        <v>0</v>
      </c>
      <c r="T47" s="62"/>
      <c r="U47" s="35" t="e">
        <f t="shared" si="26"/>
        <v>#VALUE!</v>
      </c>
      <c r="V47" s="61">
        <f t="shared" si="26"/>
        <v>0</v>
      </c>
      <c r="W47" s="61"/>
      <c r="X47" s="61">
        <f t="shared" si="26"/>
        <v>0</v>
      </c>
      <c r="Y47" s="61"/>
      <c r="Z47" s="61">
        <f t="shared" si="26"/>
        <v>0</v>
      </c>
      <c r="AA47" s="61"/>
      <c r="AB47" s="61">
        <f t="shared" si="26"/>
        <v>0</v>
      </c>
      <c r="AC47" s="61">
        <f t="shared" si="26"/>
        <v>0</v>
      </c>
    </row>
    <row r="49" spans="1:21" x14ac:dyDescent="0.25">
      <c r="A49" s="47"/>
      <c r="K49" s="47"/>
      <c r="U49" s="47"/>
    </row>
    <row r="50" spans="1:21" x14ac:dyDescent="0.25">
      <c r="A50" s="47"/>
      <c r="K50" s="47"/>
      <c r="U50" s="47"/>
    </row>
    <row r="51" spans="1:21" x14ac:dyDescent="0.25">
      <c r="A51" s="47"/>
      <c r="K51" s="47"/>
      <c r="U51" s="47"/>
    </row>
    <row r="52" spans="1:21" x14ac:dyDescent="0.25">
      <c r="A52" s="47"/>
      <c r="K52" s="47"/>
      <c r="U52" s="47"/>
    </row>
    <row r="53" spans="1:21" x14ac:dyDescent="0.25">
      <c r="A53" s="47"/>
      <c r="K53" s="47"/>
      <c r="U53" s="47"/>
    </row>
    <row r="54" spans="1:21" x14ac:dyDescent="0.25">
      <c r="A54" s="47"/>
      <c r="K54" s="47"/>
      <c r="U54" s="47"/>
    </row>
    <row r="55" spans="1:21" x14ac:dyDescent="0.25">
      <c r="A55" s="47"/>
      <c r="K55" s="47"/>
      <c r="U55" s="47"/>
    </row>
    <row r="56" spans="1:21" x14ac:dyDescent="0.25">
      <c r="A56" s="47"/>
      <c r="K56" s="47"/>
      <c r="U56" s="47"/>
    </row>
    <row r="57" spans="1:21" x14ac:dyDescent="0.25">
      <c r="A57" s="47"/>
      <c r="K57" s="47"/>
      <c r="U57" s="47"/>
    </row>
    <row r="58" spans="1:21" x14ac:dyDescent="0.25">
      <c r="A58" s="47"/>
      <c r="K58" s="47"/>
      <c r="U58" s="47"/>
    </row>
  </sheetData>
  <mergeCells count="12">
    <mergeCell ref="B28:I28"/>
    <mergeCell ref="V28:AC28"/>
    <mergeCell ref="A2:A3"/>
    <mergeCell ref="B2:I2"/>
    <mergeCell ref="L2:S2"/>
    <mergeCell ref="V2:AC2"/>
    <mergeCell ref="A28:A29"/>
    <mergeCell ref="L28:S28"/>
    <mergeCell ref="K2:K3"/>
    <mergeCell ref="K28:K29"/>
    <mergeCell ref="U2:U3"/>
    <mergeCell ref="U28:U29"/>
  </mergeCells>
  <pageMargins left="0.7" right="0.7" top="0.75" bottom="0.75" header="0.3" footer="0.3"/>
  <pageSetup paperSize="8" scale="6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workbookViewId="0">
      <selection sqref="A1:XFD1048576"/>
    </sheetView>
  </sheetViews>
  <sheetFormatPr defaultColWidth="9.140625" defaultRowHeight="15" x14ac:dyDescent="0.25"/>
  <cols>
    <col min="1" max="1" width="32.7109375" style="35" customWidth="1"/>
    <col min="2" max="2" width="11.5703125" style="35" customWidth="1"/>
    <col min="3" max="3" width="11.5703125" style="64" customWidth="1"/>
    <col min="4" max="4" width="11.5703125" style="35" customWidth="1"/>
    <col min="5" max="5" width="11.5703125" style="64" customWidth="1"/>
    <col min="6" max="9" width="11.5703125" style="35" customWidth="1"/>
    <col min="10" max="10" width="11.5703125" style="47" customWidth="1"/>
    <col min="11" max="11" width="32.7109375" style="35" customWidth="1"/>
    <col min="12" max="12" width="11.5703125" style="35" customWidth="1"/>
    <col min="13" max="13" width="11.5703125" style="64" customWidth="1"/>
    <col min="14" max="14" width="11.5703125" style="35" customWidth="1"/>
    <col min="15" max="15" width="11.5703125" style="64" customWidth="1"/>
    <col min="16"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1" s="31" customFormat="1" ht="15.75" thickBot="1" x14ac:dyDescent="0.3">
      <c r="A1" s="29" t="s">
        <v>80</v>
      </c>
      <c r="B1" s="30"/>
      <c r="C1" s="63"/>
      <c r="D1" s="30"/>
      <c r="E1" s="63"/>
      <c r="F1" s="30"/>
      <c r="G1" s="30"/>
      <c r="H1" s="30"/>
      <c r="I1" s="30"/>
      <c r="J1" s="29"/>
      <c r="K1" s="29"/>
      <c r="L1" s="30"/>
      <c r="M1" s="63"/>
      <c r="N1" s="30"/>
      <c r="O1" s="63"/>
      <c r="P1" s="30"/>
      <c r="Q1" s="30"/>
      <c r="R1" s="30"/>
      <c r="S1" s="30"/>
      <c r="T1" s="29"/>
      <c r="U1" s="29"/>
      <c r="V1" s="30"/>
      <c r="W1" s="30"/>
      <c r="X1" s="30"/>
      <c r="Y1" s="30"/>
      <c r="Z1" s="30"/>
      <c r="AA1" s="30"/>
      <c r="AB1" s="30"/>
      <c r="AC1" s="30"/>
    </row>
    <row r="2" spans="1:31" ht="16.5" customHeight="1"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1"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1"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1" x14ac:dyDescent="0.25">
      <c r="A5" s="40" t="s">
        <v>43</v>
      </c>
      <c r="B5" s="42">
        <v>14178</v>
      </c>
      <c r="C5" s="43">
        <v>30</v>
      </c>
      <c r="D5" s="42">
        <v>12425</v>
      </c>
      <c r="E5" s="43">
        <v>31.6</v>
      </c>
      <c r="F5" s="42">
        <v>4357</v>
      </c>
      <c r="G5" s="43">
        <v>38.200000000000003</v>
      </c>
      <c r="H5" s="44">
        <f t="shared" ref="H5:H18" si="0">F5/D5</f>
        <v>0.35066398390342052</v>
      </c>
      <c r="I5" s="44">
        <f t="shared" ref="I5:I18" si="1">F5/B5</f>
        <v>0.30730709550007052</v>
      </c>
      <c r="J5" s="45"/>
      <c r="K5" s="40" t="s">
        <v>43</v>
      </c>
      <c r="L5" s="42">
        <v>6864</v>
      </c>
      <c r="M5" s="43">
        <v>32.9</v>
      </c>
      <c r="N5" s="42">
        <v>6705</v>
      </c>
      <c r="O5" s="43">
        <v>33.1</v>
      </c>
      <c r="P5" s="42">
        <v>3317</v>
      </c>
      <c r="Q5" s="43">
        <v>34</v>
      </c>
      <c r="R5" s="44">
        <f t="shared" ref="R5:R18" si="2">P5/N5</f>
        <v>0.49470544369873232</v>
      </c>
      <c r="S5" s="44">
        <f t="shared" ref="S5:S18" si="3">P5/L5</f>
        <v>0.48324592074592077</v>
      </c>
      <c r="T5" s="45"/>
      <c r="U5" s="40" t="s">
        <v>43</v>
      </c>
      <c r="V5" s="42">
        <f t="shared" ref="V5:V18" si="4">SUM(B5,L5)</f>
        <v>21042</v>
      </c>
      <c r="W5" s="43">
        <v>26.2</v>
      </c>
      <c r="X5" s="42">
        <f t="shared" ref="X5:X18" si="5">SUM(D5,N5)</f>
        <v>19130</v>
      </c>
      <c r="Y5" s="43">
        <v>27.5</v>
      </c>
      <c r="Z5" s="42">
        <f>SUM(F5,P5)</f>
        <v>7674</v>
      </c>
      <c r="AA5" s="43">
        <v>28.3</v>
      </c>
      <c r="AB5" s="44">
        <f>Z5/X5</f>
        <v>0.40115002613695766</v>
      </c>
      <c r="AC5" s="44">
        <f>Z5/V5</f>
        <v>0.36469917308240662</v>
      </c>
    </row>
    <row r="6" spans="1:31" x14ac:dyDescent="0.25">
      <c r="A6" s="40" t="s">
        <v>44</v>
      </c>
      <c r="B6" s="42">
        <v>15426</v>
      </c>
      <c r="C6" s="43">
        <v>15.4</v>
      </c>
      <c r="D6" s="42">
        <v>11525</v>
      </c>
      <c r="E6" s="43">
        <v>16.8</v>
      </c>
      <c r="F6" s="42">
        <v>3208</v>
      </c>
      <c r="G6" s="43">
        <v>15.8</v>
      </c>
      <c r="H6" s="44">
        <f t="shared" si="0"/>
        <v>0.27835140997830804</v>
      </c>
      <c r="I6" s="44">
        <f t="shared" si="1"/>
        <v>0.20796058602359652</v>
      </c>
      <c r="J6" s="45"/>
      <c r="K6" s="40" t="s">
        <v>44</v>
      </c>
      <c r="L6" s="42">
        <v>6853</v>
      </c>
      <c r="M6" s="43">
        <v>20.7</v>
      </c>
      <c r="N6" s="42">
        <v>6036</v>
      </c>
      <c r="O6" s="43">
        <v>21.5</v>
      </c>
      <c r="P6" s="42">
        <v>3010</v>
      </c>
      <c r="Q6" s="43">
        <v>23.9</v>
      </c>
      <c r="R6" s="44">
        <f t="shared" si="2"/>
        <v>0.49867461895294896</v>
      </c>
      <c r="S6" s="44">
        <f t="shared" si="3"/>
        <v>0.43922369765066394</v>
      </c>
      <c r="T6" s="45"/>
      <c r="U6" s="40" t="s">
        <v>44</v>
      </c>
      <c r="V6" s="42">
        <f t="shared" si="4"/>
        <v>22279</v>
      </c>
      <c r="W6" s="43">
        <v>14.3</v>
      </c>
      <c r="X6" s="42">
        <f t="shared" si="5"/>
        <v>17561</v>
      </c>
      <c r="Y6" s="43">
        <v>16.100000000000001</v>
      </c>
      <c r="Z6" s="42">
        <f t="shared" ref="Z6:Z20" si="6">SUM(F6,P6)</f>
        <v>6218</v>
      </c>
      <c r="AA6" s="43">
        <v>16.7</v>
      </c>
      <c r="AB6" s="44">
        <f t="shared" ref="AB6:AB18" si="7">Z6/X6</f>
        <v>0.35408006377768919</v>
      </c>
      <c r="AC6" s="44">
        <f t="shared" ref="AC6:AC18" si="8">Z6/V6</f>
        <v>0.27909690740158893</v>
      </c>
    </row>
    <row r="7" spans="1:31" x14ac:dyDescent="0.25">
      <c r="A7" s="40" t="s">
        <v>9</v>
      </c>
      <c r="B7" s="42">
        <v>23153</v>
      </c>
      <c r="C7" s="43">
        <v>20.7</v>
      </c>
      <c r="D7" s="42">
        <v>19861</v>
      </c>
      <c r="E7" s="43">
        <v>20.6</v>
      </c>
      <c r="F7" s="42">
        <v>7258</v>
      </c>
      <c r="G7" s="43">
        <v>17.3</v>
      </c>
      <c r="H7" s="44">
        <f t="shared" si="0"/>
        <v>0.36543980665626102</v>
      </c>
      <c r="I7" s="44">
        <f t="shared" si="1"/>
        <v>0.31347989461408887</v>
      </c>
      <c r="J7" s="45"/>
      <c r="K7" s="40" t="s">
        <v>9</v>
      </c>
      <c r="L7" s="42">
        <v>11220</v>
      </c>
      <c r="M7" s="43">
        <v>26</v>
      </c>
      <c r="N7" s="42">
        <v>11069</v>
      </c>
      <c r="O7" s="43">
        <v>26.4</v>
      </c>
      <c r="P7" s="42">
        <v>6006</v>
      </c>
      <c r="Q7" s="43">
        <v>24.2</v>
      </c>
      <c r="R7" s="44">
        <f t="shared" si="2"/>
        <v>0.54259644050953115</v>
      </c>
      <c r="S7" s="44">
        <f t="shared" si="3"/>
        <v>0.53529411764705881</v>
      </c>
      <c r="T7" s="45"/>
      <c r="U7" s="40" t="s">
        <v>9</v>
      </c>
      <c r="V7" s="42">
        <f t="shared" si="4"/>
        <v>34373</v>
      </c>
      <c r="W7" s="43">
        <v>15.8</v>
      </c>
      <c r="X7" s="42">
        <f t="shared" si="5"/>
        <v>30930</v>
      </c>
      <c r="Y7" s="43">
        <v>15.4</v>
      </c>
      <c r="Z7" s="42">
        <f t="shared" si="6"/>
        <v>13264</v>
      </c>
      <c r="AA7" s="43">
        <v>15</v>
      </c>
      <c r="AB7" s="44">
        <f t="shared" si="7"/>
        <v>0.42883931458131264</v>
      </c>
      <c r="AC7" s="44">
        <f t="shared" si="8"/>
        <v>0.38588426963023303</v>
      </c>
    </row>
    <row r="8" spans="1:31" x14ac:dyDescent="0.25">
      <c r="A8" s="40" t="s">
        <v>7</v>
      </c>
      <c r="B8" s="42">
        <v>24663</v>
      </c>
      <c r="C8" s="43">
        <v>16.100000000000001</v>
      </c>
      <c r="D8" s="42">
        <v>21509</v>
      </c>
      <c r="E8" s="43">
        <v>16.7</v>
      </c>
      <c r="F8" s="42">
        <v>7558</v>
      </c>
      <c r="G8" s="43">
        <v>16.3</v>
      </c>
      <c r="H8" s="44">
        <f t="shared" si="0"/>
        <v>0.35138779115718999</v>
      </c>
      <c r="I8" s="44">
        <f t="shared" si="1"/>
        <v>0.3064509589263269</v>
      </c>
      <c r="J8" s="45"/>
      <c r="K8" s="40" t="s">
        <v>7</v>
      </c>
      <c r="L8" s="42">
        <v>5902</v>
      </c>
      <c r="M8" s="43">
        <v>33.200000000000003</v>
      </c>
      <c r="N8" s="42">
        <v>5843</v>
      </c>
      <c r="O8" s="43">
        <v>33.4</v>
      </c>
      <c r="P8" s="42">
        <v>3268</v>
      </c>
      <c r="Q8" s="43">
        <v>31.7</v>
      </c>
      <c r="R8" s="44">
        <f t="shared" si="2"/>
        <v>0.55930172856409377</v>
      </c>
      <c r="S8" s="44">
        <f t="shared" si="3"/>
        <v>0.5537106065740427</v>
      </c>
      <c r="T8" s="45"/>
      <c r="U8" s="40" t="s">
        <v>7</v>
      </c>
      <c r="V8" s="42">
        <f t="shared" si="4"/>
        <v>30565</v>
      </c>
      <c r="W8" s="43">
        <v>16.3</v>
      </c>
      <c r="X8" s="42">
        <f t="shared" si="5"/>
        <v>27352</v>
      </c>
      <c r="Y8" s="43">
        <v>17.3</v>
      </c>
      <c r="Z8" s="42">
        <f t="shared" si="6"/>
        <v>10826</v>
      </c>
      <c r="AA8" s="43">
        <v>15.3</v>
      </c>
      <c r="AB8" s="44">
        <f t="shared" si="7"/>
        <v>0.39580286633518574</v>
      </c>
      <c r="AC8" s="44">
        <f t="shared" si="8"/>
        <v>0.35419597578930151</v>
      </c>
    </row>
    <row r="9" spans="1:31" x14ac:dyDescent="0.25">
      <c r="A9" s="40" t="s">
        <v>8</v>
      </c>
      <c r="B9" s="42">
        <v>33812</v>
      </c>
      <c r="C9" s="43">
        <v>20.100000000000001</v>
      </c>
      <c r="D9" s="42">
        <v>21967</v>
      </c>
      <c r="E9" s="43">
        <v>19.399999999999999</v>
      </c>
      <c r="F9" s="42">
        <v>8958</v>
      </c>
      <c r="G9" s="43">
        <v>21.2</v>
      </c>
      <c r="H9" s="44">
        <f t="shared" si="0"/>
        <v>0.40779350844448492</v>
      </c>
      <c r="I9" s="44">
        <f t="shared" si="1"/>
        <v>0.26493552584881108</v>
      </c>
      <c r="J9" s="45"/>
      <c r="K9" s="40" t="s">
        <v>8</v>
      </c>
      <c r="L9" s="42">
        <v>11613</v>
      </c>
      <c r="M9" s="43">
        <v>27.2</v>
      </c>
      <c r="N9" s="42">
        <v>11613</v>
      </c>
      <c r="O9" s="43">
        <v>27.2</v>
      </c>
      <c r="P9" s="42">
        <v>6515</v>
      </c>
      <c r="Q9" s="43">
        <v>29.1</v>
      </c>
      <c r="R9" s="44">
        <f t="shared" si="2"/>
        <v>0.56100921381210711</v>
      </c>
      <c r="S9" s="44">
        <f t="shared" si="3"/>
        <v>0.56100921381210711</v>
      </c>
      <c r="T9" s="45"/>
      <c r="U9" s="40" t="s">
        <v>8</v>
      </c>
      <c r="V9" s="42">
        <f t="shared" si="4"/>
        <v>45425</v>
      </c>
      <c r="W9" s="43">
        <v>16.2</v>
      </c>
      <c r="X9" s="42">
        <f t="shared" si="5"/>
        <v>33580</v>
      </c>
      <c r="Y9" s="43">
        <v>16.399999999999999</v>
      </c>
      <c r="Z9" s="42">
        <f t="shared" si="6"/>
        <v>15473</v>
      </c>
      <c r="AA9" s="43">
        <v>17</v>
      </c>
      <c r="AB9" s="44">
        <f t="shared" si="7"/>
        <v>0.46078022632519355</v>
      </c>
      <c r="AC9" s="44">
        <f t="shared" si="8"/>
        <v>0.34062740781507977</v>
      </c>
    </row>
    <row r="10" spans="1:31" x14ac:dyDescent="0.25">
      <c r="A10" s="40" t="s">
        <v>13</v>
      </c>
      <c r="B10" s="42">
        <v>4008</v>
      </c>
      <c r="C10" s="43">
        <v>26.6</v>
      </c>
      <c r="D10" s="42">
        <v>2423</v>
      </c>
      <c r="E10" s="43">
        <v>31.4</v>
      </c>
      <c r="F10" s="42">
        <v>705</v>
      </c>
      <c r="G10" s="43">
        <v>34.299999999999997</v>
      </c>
      <c r="H10" s="44">
        <f t="shared" si="0"/>
        <v>0.29096161782913743</v>
      </c>
      <c r="I10" s="44">
        <f t="shared" si="1"/>
        <v>0.17589820359281438</v>
      </c>
      <c r="J10" s="45"/>
      <c r="K10" s="40" t="s">
        <v>13</v>
      </c>
      <c r="L10" s="42">
        <v>1493</v>
      </c>
      <c r="M10" s="43">
        <v>42.2</v>
      </c>
      <c r="N10" s="42">
        <v>1440</v>
      </c>
      <c r="O10" s="43">
        <v>42.8</v>
      </c>
      <c r="P10" s="42">
        <v>870</v>
      </c>
      <c r="Q10" s="43">
        <v>47</v>
      </c>
      <c r="R10" s="44">
        <f t="shared" si="2"/>
        <v>0.60416666666666663</v>
      </c>
      <c r="S10" s="44">
        <f t="shared" si="3"/>
        <v>0.5827193569993302</v>
      </c>
      <c r="T10" s="45"/>
      <c r="U10" s="40" t="s">
        <v>13</v>
      </c>
      <c r="V10" s="42">
        <f t="shared" si="4"/>
        <v>5501</v>
      </c>
      <c r="W10" s="43">
        <v>28.2</v>
      </c>
      <c r="X10" s="42">
        <f t="shared" si="5"/>
        <v>3863</v>
      </c>
      <c r="Y10" s="43">
        <v>28.6</v>
      </c>
      <c r="Z10" s="42">
        <f t="shared" si="6"/>
        <v>1575</v>
      </c>
      <c r="AA10" s="43">
        <v>34.6</v>
      </c>
      <c r="AB10" s="44">
        <f t="shared" si="7"/>
        <v>0.40771421175252393</v>
      </c>
      <c r="AC10" s="44">
        <f t="shared" si="8"/>
        <v>0.28631157971277948</v>
      </c>
    </row>
    <row r="11" spans="1:31" x14ac:dyDescent="0.25">
      <c r="A11" s="40" t="s">
        <v>10</v>
      </c>
      <c r="B11" s="42">
        <v>17120</v>
      </c>
      <c r="C11" s="43">
        <v>13.4</v>
      </c>
      <c r="D11" s="42">
        <v>13189</v>
      </c>
      <c r="E11" s="43">
        <v>14.5</v>
      </c>
      <c r="F11" s="42">
        <v>5604</v>
      </c>
      <c r="G11" s="43">
        <v>16.899999999999999</v>
      </c>
      <c r="H11" s="44">
        <f t="shared" si="0"/>
        <v>0.42489953749336568</v>
      </c>
      <c r="I11" s="44">
        <f t="shared" si="1"/>
        <v>0.32733644859813082</v>
      </c>
      <c r="J11" s="45"/>
      <c r="K11" s="40" t="s">
        <v>10</v>
      </c>
      <c r="L11" s="42">
        <v>11622</v>
      </c>
      <c r="M11" s="43">
        <v>16.7</v>
      </c>
      <c r="N11" s="42">
        <v>11211</v>
      </c>
      <c r="O11" s="43">
        <v>17.5</v>
      </c>
      <c r="P11" s="42">
        <v>7245</v>
      </c>
      <c r="Q11" s="43">
        <v>20.9</v>
      </c>
      <c r="R11" s="44">
        <f t="shared" si="2"/>
        <v>0.64624029970564623</v>
      </c>
      <c r="S11" s="44">
        <f t="shared" si="3"/>
        <v>0.6233866804336603</v>
      </c>
      <c r="T11" s="45"/>
      <c r="U11" s="40" t="s">
        <v>10</v>
      </c>
      <c r="V11" s="42">
        <f t="shared" si="4"/>
        <v>28742</v>
      </c>
      <c r="W11" s="43">
        <v>11.7</v>
      </c>
      <c r="X11" s="42">
        <f t="shared" si="5"/>
        <v>24400</v>
      </c>
      <c r="Y11" s="43">
        <v>12.4</v>
      </c>
      <c r="Z11" s="42">
        <f t="shared" si="6"/>
        <v>12849</v>
      </c>
      <c r="AA11" s="43">
        <v>16.3</v>
      </c>
      <c r="AB11" s="44">
        <f t="shared" si="7"/>
        <v>0.52659836065573773</v>
      </c>
      <c r="AC11" s="44">
        <f t="shared" si="8"/>
        <v>0.44704613457657782</v>
      </c>
      <c r="AE11" s="47"/>
    </row>
    <row r="12" spans="1:31" x14ac:dyDescent="0.25">
      <c r="A12" s="40" t="s">
        <v>11</v>
      </c>
      <c r="B12" s="42">
        <v>30116</v>
      </c>
      <c r="C12" s="43">
        <v>26.4</v>
      </c>
      <c r="D12" s="42">
        <v>21995</v>
      </c>
      <c r="E12" s="43">
        <v>24.3</v>
      </c>
      <c r="F12" s="42">
        <v>7653</v>
      </c>
      <c r="G12" s="43">
        <v>31.7</v>
      </c>
      <c r="H12" s="44">
        <f t="shared" si="0"/>
        <v>0.34794271425323936</v>
      </c>
      <c r="I12" s="44">
        <f t="shared" si="1"/>
        <v>0.25411741267100546</v>
      </c>
      <c r="J12" s="45"/>
      <c r="K12" s="40" t="s">
        <v>11</v>
      </c>
      <c r="L12" s="42">
        <v>10909</v>
      </c>
      <c r="M12" s="43">
        <v>20.399999999999999</v>
      </c>
      <c r="N12" s="42">
        <v>10420</v>
      </c>
      <c r="O12" s="43">
        <v>20.8</v>
      </c>
      <c r="P12" s="42">
        <v>4082</v>
      </c>
      <c r="Q12" s="43">
        <v>23.7</v>
      </c>
      <c r="R12" s="44">
        <f t="shared" si="2"/>
        <v>0.39174664107485607</v>
      </c>
      <c r="S12" s="44">
        <f t="shared" si="3"/>
        <v>0.37418645155376296</v>
      </c>
      <c r="T12" s="45"/>
      <c r="U12" s="40" t="s">
        <v>11</v>
      </c>
      <c r="V12" s="42">
        <f t="shared" si="4"/>
        <v>41025</v>
      </c>
      <c r="W12" s="43">
        <v>23.3</v>
      </c>
      <c r="X12" s="42">
        <f t="shared" si="5"/>
        <v>32415</v>
      </c>
      <c r="Y12" s="43">
        <v>21.8</v>
      </c>
      <c r="Z12" s="42">
        <f t="shared" si="6"/>
        <v>11735</v>
      </c>
      <c r="AA12" s="43">
        <v>28</v>
      </c>
      <c r="AB12" s="44">
        <f t="shared" si="7"/>
        <v>0.36202375443467533</v>
      </c>
      <c r="AC12" s="44">
        <f t="shared" si="8"/>
        <v>0.28604509445460086</v>
      </c>
      <c r="AE12" s="47"/>
    </row>
    <row r="13" spans="1:31" x14ac:dyDescent="0.25">
      <c r="A13" s="40" t="s">
        <v>2</v>
      </c>
      <c r="B13" s="42">
        <v>42150</v>
      </c>
      <c r="C13" s="43">
        <v>45.8</v>
      </c>
      <c r="D13" s="42">
        <v>33098</v>
      </c>
      <c r="E13" s="43">
        <v>55.1</v>
      </c>
      <c r="F13" s="42">
        <v>9723</v>
      </c>
      <c r="G13" s="43">
        <v>43.5</v>
      </c>
      <c r="H13" s="44">
        <f t="shared" si="0"/>
        <v>0.2937639736539972</v>
      </c>
      <c r="I13" s="44">
        <f t="shared" si="1"/>
        <v>0.23067615658362989</v>
      </c>
      <c r="J13" s="45"/>
      <c r="K13" s="40" t="s">
        <v>2</v>
      </c>
      <c r="L13" s="42">
        <v>10932</v>
      </c>
      <c r="M13" s="43">
        <v>53.9</v>
      </c>
      <c r="N13" s="42">
        <v>10489</v>
      </c>
      <c r="O13" s="43">
        <v>56.2</v>
      </c>
      <c r="P13" s="42">
        <v>2706</v>
      </c>
      <c r="Q13" s="43">
        <v>38.1</v>
      </c>
      <c r="R13" s="44">
        <f t="shared" si="2"/>
        <v>0.2579845552483554</v>
      </c>
      <c r="S13" s="44">
        <f t="shared" si="3"/>
        <v>0.24753018660812295</v>
      </c>
      <c r="T13" s="45"/>
      <c r="U13" s="40" t="s">
        <v>2</v>
      </c>
      <c r="V13" s="42">
        <f t="shared" si="4"/>
        <v>53082</v>
      </c>
      <c r="W13" s="43">
        <v>41.1</v>
      </c>
      <c r="X13" s="42">
        <f t="shared" si="5"/>
        <v>43587</v>
      </c>
      <c r="Y13" s="43">
        <v>43.6</v>
      </c>
      <c r="Z13" s="42">
        <f t="shared" si="6"/>
        <v>12429</v>
      </c>
      <c r="AA13" s="43">
        <v>35.1</v>
      </c>
      <c r="AB13" s="44">
        <f t="shared" si="7"/>
        <v>0.28515383027049351</v>
      </c>
      <c r="AC13" s="44">
        <f t="shared" si="8"/>
        <v>0.23414716853170567</v>
      </c>
      <c r="AE13" s="47"/>
    </row>
    <row r="14" spans="1:31" x14ac:dyDescent="0.25">
      <c r="A14" s="40" t="s">
        <v>5</v>
      </c>
      <c r="B14" s="42">
        <v>60327</v>
      </c>
      <c r="C14" s="43">
        <v>10.7</v>
      </c>
      <c r="D14" s="42">
        <v>50109</v>
      </c>
      <c r="E14" s="43">
        <v>10.9</v>
      </c>
      <c r="F14" s="42">
        <v>20132</v>
      </c>
      <c r="G14" s="43">
        <v>13.3</v>
      </c>
      <c r="H14" s="44">
        <f t="shared" si="0"/>
        <v>0.40176415414396616</v>
      </c>
      <c r="I14" s="44">
        <f t="shared" si="1"/>
        <v>0.33371458882424121</v>
      </c>
      <c r="J14" s="45"/>
      <c r="K14" s="40" t="s">
        <v>5</v>
      </c>
      <c r="L14" s="42">
        <v>1153</v>
      </c>
      <c r="M14" s="43">
        <v>46.8</v>
      </c>
      <c r="N14" s="42">
        <v>1153</v>
      </c>
      <c r="O14" s="43">
        <v>46.8</v>
      </c>
      <c r="P14" s="42">
        <v>329</v>
      </c>
      <c r="Q14" s="43">
        <v>53</v>
      </c>
      <c r="R14" s="44">
        <f t="shared" si="2"/>
        <v>0.28534258456201217</v>
      </c>
      <c r="S14" s="44">
        <f t="shared" si="3"/>
        <v>0.28534258456201217</v>
      </c>
      <c r="T14" s="45"/>
      <c r="U14" s="40" t="s">
        <v>5</v>
      </c>
      <c r="V14" s="42">
        <f t="shared" si="4"/>
        <v>61480</v>
      </c>
      <c r="W14" s="43">
        <v>10.7</v>
      </c>
      <c r="X14" s="42">
        <f t="shared" si="5"/>
        <v>51262</v>
      </c>
      <c r="Y14" s="43">
        <v>10.9</v>
      </c>
      <c r="Z14" s="42">
        <f t="shared" si="6"/>
        <v>20461</v>
      </c>
      <c r="AA14" s="43">
        <v>13.4</v>
      </c>
      <c r="AB14" s="44">
        <f t="shared" si="7"/>
        <v>0.39914556591627326</v>
      </c>
      <c r="AC14" s="44">
        <f t="shared" si="8"/>
        <v>0.33280741704619388</v>
      </c>
      <c r="AE14" s="47"/>
    </row>
    <row r="15" spans="1:31" x14ac:dyDescent="0.25">
      <c r="A15" s="40" t="s">
        <v>3</v>
      </c>
      <c r="B15" s="42">
        <v>33554</v>
      </c>
      <c r="C15" s="43">
        <v>17.399999999999999</v>
      </c>
      <c r="D15" s="42">
        <v>26238</v>
      </c>
      <c r="E15" s="43">
        <v>20.399999999999999</v>
      </c>
      <c r="F15" s="42">
        <v>5852</v>
      </c>
      <c r="G15" s="43">
        <v>21.1</v>
      </c>
      <c r="H15" s="44">
        <f t="shared" si="0"/>
        <v>0.22303529232411007</v>
      </c>
      <c r="I15" s="44">
        <f t="shared" si="1"/>
        <v>0.17440543601359004</v>
      </c>
      <c r="J15" s="45"/>
      <c r="K15" s="40" t="s">
        <v>3</v>
      </c>
      <c r="L15" s="42">
        <v>1583</v>
      </c>
      <c r="M15" s="43">
        <v>33.4</v>
      </c>
      <c r="N15" s="42">
        <v>1531</v>
      </c>
      <c r="O15" s="43">
        <v>33.1</v>
      </c>
      <c r="P15" s="42">
        <v>598</v>
      </c>
      <c r="Q15" s="43">
        <v>35.700000000000003</v>
      </c>
      <c r="R15" s="44">
        <f t="shared" si="2"/>
        <v>0.39059438275636837</v>
      </c>
      <c r="S15" s="44">
        <f t="shared" si="3"/>
        <v>0.37776373973468097</v>
      </c>
      <c r="T15" s="45"/>
      <c r="U15" s="40" t="s">
        <v>3</v>
      </c>
      <c r="V15" s="42">
        <f t="shared" si="4"/>
        <v>35137</v>
      </c>
      <c r="W15" s="43">
        <v>16.5</v>
      </c>
      <c r="X15" s="42">
        <f t="shared" si="5"/>
        <v>27769</v>
      </c>
      <c r="Y15" s="43">
        <v>19</v>
      </c>
      <c r="Z15" s="42">
        <f t="shared" si="6"/>
        <v>6450</v>
      </c>
      <c r="AA15" s="43">
        <v>18.899999999999999</v>
      </c>
      <c r="AB15" s="44">
        <f t="shared" si="7"/>
        <v>0.23227339839389247</v>
      </c>
      <c r="AC15" s="44">
        <f t="shared" si="8"/>
        <v>0.18356717989583629</v>
      </c>
    </row>
    <row r="16" spans="1:31" x14ac:dyDescent="0.25">
      <c r="A16" s="40" t="s">
        <v>4</v>
      </c>
      <c r="B16" s="42">
        <v>5299</v>
      </c>
      <c r="C16" s="43">
        <v>30.3</v>
      </c>
      <c r="D16" s="42">
        <v>4457</v>
      </c>
      <c r="E16" s="43">
        <v>35.4</v>
      </c>
      <c r="F16" s="42">
        <v>1176</v>
      </c>
      <c r="G16" s="43">
        <v>41.5</v>
      </c>
      <c r="H16" s="44">
        <f t="shared" si="0"/>
        <v>0.26385461072470273</v>
      </c>
      <c r="I16" s="44">
        <f t="shared" si="1"/>
        <v>0.22192866578599735</v>
      </c>
      <c r="J16" s="45"/>
      <c r="K16" s="40" t="s">
        <v>4</v>
      </c>
      <c r="L16" s="42">
        <v>2684</v>
      </c>
      <c r="M16" s="43">
        <v>38</v>
      </c>
      <c r="N16" s="42">
        <v>2684</v>
      </c>
      <c r="O16" s="43">
        <v>38</v>
      </c>
      <c r="P16" s="42">
        <v>698</v>
      </c>
      <c r="Q16" s="43">
        <v>39</v>
      </c>
      <c r="R16" s="44">
        <f t="shared" si="2"/>
        <v>0.26005961251862891</v>
      </c>
      <c r="S16" s="44">
        <f t="shared" si="3"/>
        <v>0.26005961251862891</v>
      </c>
      <c r="T16" s="45"/>
      <c r="U16" s="40" t="s">
        <v>4</v>
      </c>
      <c r="V16" s="42">
        <f t="shared" si="4"/>
        <v>7983</v>
      </c>
      <c r="W16" s="43">
        <v>23.8</v>
      </c>
      <c r="X16" s="42">
        <f t="shared" si="5"/>
        <v>7141</v>
      </c>
      <c r="Y16" s="43">
        <v>26.3</v>
      </c>
      <c r="Z16" s="42">
        <f t="shared" si="6"/>
        <v>1874</v>
      </c>
      <c r="AA16" s="43">
        <v>28.9</v>
      </c>
      <c r="AB16" s="44">
        <f t="shared" si="7"/>
        <v>0.26242823134014842</v>
      </c>
      <c r="AC16" s="44">
        <f t="shared" si="8"/>
        <v>0.23474884128773643</v>
      </c>
    </row>
    <row r="17" spans="1:29" x14ac:dyDescent="0.25">
      <c r="A17" s="40" t="s">
        <v>6</v>
      </c>
      <c r="B17" s="42">
        <v>7214</v>
      </c>
      <c r="C17" s="43">
        <v>35.4</v>
      </c>
      <c r="D17" s="42">
        <v>4634</v>
      </c>
      <c r="E17" s="43">
        <v>36.299999999999997</v>
      </c>
      <c r="F17" s="42">
        <v>1854</v>
      </c>
      <c r="G17" s="43">
        <v>34.5</v>
      </c>
      <c r="H17" s="44">
        <f t="shared" si="0"/>
        <v>0.40008631851532156</v>
      </c>
      <c r="I17" s="44">
        <f t="shared" si="1"/>
        <v>0.2570002772387025</v>
      </c>
      <c r="J17" s="45"/>
      <c r="K17" s="40" t="s">
        <v>6</v>
      </c>
      <c r="L17" s="42"/>
      <c r="M17" s="43"/>
      <c r="N17" s="42"/>
      <c r="O17" s="43"/>
      <c r="P17" s="42"/>
      <c r="Q17" s="43"/>
      <c r="R17" s="44" t="e">
        <f t="shared" si="2"/>
        <v>#DIV/0!</v>
      </c>
      <c r="S17" s="44" t="e">
        <f t="shared" si="3"/>
        <v>#DIV/0!</v>
      </c>
      <c r="T17" s="45"/>
      <c r="U17" s="40" t="s">
        <v>6</v>
      </c>
      <c r="V17" s="42">
        <f t="shared" si="4"/>
        <v>7214</v>
      </c>
      <c r="W17" s="43">
        <v>35.4</v>
      </c>
      <c r="X17" s="42">
        <f t="shared" si="5"/>
        <v>4634</v>
      </c>
      <c r="Y17" s="43">
        <v>36.299999999999997</v>
      </c>
      <c r="Z17" s="42">
        <f t="shared" si="6"/>
        <v>1854</v>
      </c>
      <c r="AA17" s="43">
        <v>34.5</v>
      </c>
      <c r="AB17" s="44">
        <f t="shared" si="7"/>
        <v>0.40008631851532156</v>
      </c>
      <c r="AC17" s="44">
        <f t="shared" si="8"/>
        <v>0.2570002772387025</v>
      </c>
    </row>
    <row r="18" spans="1:29" x14ac:dyDescent="0.25">
      <c r="A18" s="40" t="s">
        <v>12</v>
      </c>
      <c r="B18" s="42">
        <v>19981</v>
      </c>
      <c r="C18" s="43">
        <v>10.7</v>
      </c>
      <c r="D18" s="42">
        <v>19137</v>
      </c>
      <c r="E18" s="43">
        <v>11</v>
      </c>
      <c r="F18" s="42">
        <v>8066</v>
      </c>
      <c r="G18" s="43">
        <v>11.2</v>
      </c>
      <c r="H18" s="44">
        <f t="shared" si="0"/>
        <v>0.42148717144798037</v>
      </c>
      <c r="I18" s="44">
        <f t="shared" si="1"/>
        <v>0.40368349932435815</v>
      </c>
      <c r="J18" s="45"/>
      <c r="K18" s="40" t="s">
        <v>12</v>
      </c>
      <c r="L18" s="42">
        <v>6502</v>
      </c>
      <c r="M18" s="43">
        <v>15.7</v>
      </c>
      <c r="N18" s="42">
        <v>6149</v>
      </c>
      <c r="O18" s="43">
        <v>16.100000000000001</v>
      </c>
      <c r="P18" s="42">
        <v>2553</v>
      </c>
      <c r="Q18" s="43">
        <v>19.100000000000001</v>
      </c>
      <c r="R18" s="44">
        <f t="shared" si="2"/>
        <v>0.41518946170108961</v>
      </c>
      <c r="S18" s="44">
        <f t="shared" si="3"/>
        <v>0.39264841587203936</v>
      </c>
      <c r="T18" s="45"/>
      <c r="U18" s="40" t="s">
        <v>12</v>
      </c>
      <c r="V18" s="42">
        <f t="shared" si="4"/>
        <v>26483</v>
      </c>
      <c r="W18" s="43">
        <v>10.3</v>
      </c>
      <c r="X18" s="42">
        <f t="shared" si="5"/>
        <v>25286</v>
      </c>
      <c r="Y18" s="43">
        <v>10.4</v>
      </c>
      <c r="Z18" s="42">
        <f t="shared" si="6"/>
        <v>10619</v>
      </c>
      <c r="AA18" s="43">
        <v>10.4</v>
      </c>
      <c r="AB18" s="44">
        <f t="shared" si="7"/>
        <v>0.41995570671517835</v>
      </c>
      <c r="AC18" s="44">
        <f t="shared" si="8"/>
        <v>0.40097420987048293</v>
      </c>
    </row>
    <row r="19" spans="1:29" x14ac:dyDescent="0.25">
      <c r="A19" s="40"/>
      <c r="B19" s="40"/>
      <c r="C19" s="48"/>
      <c r="D19" s="40"/>
      <c r="E19" s="48"/>
      <c r="F19" s="40"/>
      <c r="G19" s="48"/>
      <c r="H19" s="40"/>
      <c r="I19" s="40"/>
      <c r="J19" s="41"/>
      <c r="K19" s="40"/>
      <c r="L19" s="40"/>
      <c r="M19" s="48"/>
      <c r="N19" s="40"/>
      <c r="O19" s="48"/>
      <c r="P19" s="40"/>
      <c r="Q19" s="48"/>
      <c r="R19" s="40"/>
      <c r="S19" s="40"/>
      <c r="T19" s="41"/>
      <c r="U19" s="40"/>
      <c r="V19" s="40"/>
      <c r="W19" s="48"/>
      <c r="X19" s="40"/>
      <c r="Y19" s="48"/>
      <c r="Z19" s="40"/>
      <c r="AA19" s="48"/>
      <c r="AB19" s="40"/>
      <c r="AC19" s="40"/>
    </row>
    <row r="20" spans="1:29" ht="15.75" thickBot="1" x14ac:dyDescent="0.3">
      <c r="A20" s="50" t="s">
        <v>14</v>
      </c>
      <c r="B20" s="55">
        <v>330999</v>
      </c>
      <c r="C20" s="59">
        <v>7.6</v>
      </c>
      <c r="D20" s="51">
        <v>262566</v>
      </c>
      <c r="E20" s="52">
        <v>8.5</v>
      </c>
      <c r="F20" s="55">
        <v>92105</v>
      </c>
      <c r="G20" s="59">
        <v>7.3</v>
      </c>
      <c r="H20" s="53">
        <f t="shared" ref="H20" si="9">F20/D20</f>
        <v>0.35078799235239899</v>
      </c>
      <c r="I20" s="53">
        <f t="shared" ref="I20" si="10">F20/B20</f>
        <v>0.27826368055492617</v>
      </c>
      <c r="J20" s="54"/>
      <c r="K20" s="50" t="s">
        <v>14</v>
      </c>
      <c r="L20" s="51">
        <v>89330</v>
      </c>
      <c r="M20" s="52">
        <v>9.8000000000000007</v>
      </c>
      <c r="N20" s="51">
        <v>86343</v>
      </c>
      <c r="O20" s="52">
        <v>10</v>
      </c>
      <c r="P20" s="51">
        <v>41197</v>
      </c>
      <c r="Q20" s="52">
        <v>8.9</v>
      </c>
      <c r="R20" s="53">
        <f t="shared" ref="R20" si="11">P20/N20</f>
        <v>0.47713190414972839</v>
      </c>
      <c r="S20" s="53">
        <f t="shared" ref="S20" si="12">P20/L20</f>
        <v>0.46117765588268217</v>
      </c>
      <c r="T20" s="54"/>
      <c r="U20" s="50" t="s">
        <v>14</v>
      </c>
      <c r="V20" s="51">
        <f>SUM(B20,L20)</f>
        <v>420329</v>
      </c>
      <c r="W20" s="52">
        <v>6.8</v>
      </c>
      <c r="X20" s="51">
        <f>SUM(D20,N20)</f>
        <v>348909</v>
      </c>
      <c r="Y20" s="52">
        <v>7</v>
      </c>
      <c r="Z20" s="51">
        <f t="shared" si="6"/>
        <v>133302</v>
      </c>
      <c r="AA20" s="52">
        <v>6</v>
      </c>
      <c r="AB20" s="53">
        <f>Z20/X20</f>
        <v>0.38205377333344798</v>
      </c>
      <c r="AC20" s="53">
        <f>Z20/V20</f>
        <v>0.3171372900751554</v>
      </c>
    </row>
    <row r="21" spans="1:29" x14ac:dyDescent="0.25">
      <c r="A21" s="1" t="s">
        <v>21</v>
      </c>
      <c r="K21" s="1"/>
      <c r="U21" s="1"/>
    </row>
    <row r="22" spans="1:29" ht="15.75" x14ac:dyDescent="0.25">
      <c r="A22" s="1" t="s">
        <v>22</v>
      </c>
      <c r="K22" s="1"/>
      <c r="U22" s="1"/>
      <c r="Z22" s="57"/>
      <c r="AA22" s="57"/>
    </row>
    <row r="23" spans="1:29" x14ac:dyDescent="0.25">
      <c r="A23" s="1" t="s">
        <v>23</v>
      </c>
      <c r="K23" s="1"/>
      <c r="U23" s="1"/>
      <c r="Z23" s="47"/>
    </row>
    <row r="24" spans="1:29" x14ac:dyDescent="0.25">
      <c r="A24" s="1"/>
      <c r="K24" s="47"/>
      <c r="U24" s="47"/>
    </row>
    <row r="25" spans="1:29" x14ac:dyDescent="0.25">
      <c r="A25" s="1"/>
      <c r="K25" s="1"/>
      <c r="U25" s="1"/>
    </row>
    <row r="26" spans="1:29" x14ac:dyDescent="0.25">
      <c r="A26" s="1"/>
      <c r="K26" s="1"/>
      <c r="U26" s="1"/>
    </row>
    <row r="27" spans="1:29" s="31" customFormat="1" ht="15.75" thickBot="1" x14ac:dyDescent="0.3">
      <c r="A27" s="29" t="s">
        <v>81</v>
      </c>
      <c r="B27" s="30"/>
      <c r="C27" s="63"/>
      <c r="D27" s="30"/>
      <c r="E27" s="63"/>
      <c r="F27" s="30"/>
      <c r="G27" s="30"/>
      <c r="H27" s="30"/>
      <c r="I27" s="30"/>
      <c r="J27" s="29"/>
      <c r="K27" s="29"/>
      <c r="L27" s="30"/>
      <c r="M27" s="63"/>
      <c r="N27" s="30"/>
      <c r="O27" s="63"/>
      <c r="P27" s="30"/>
      <c r="Q27" s="30"/>
      <c r="R27" s="30"/>
      <c r="S27" s="30"/>
      <c r="T27" s="29"/>
      <c r="U27" s="29"/>
      <c r="V27" s="30"/>
      <c r="W27" s="30"/>
      <c r="X27" s="30"/>
      <c r="Y27" s="30"/>
      <c r="Z27" s="30"/>
      <c r="AA27" s="30"/>
      <c r="AB27" s="30"/>
      <c r="AC27" s="30"/>
    </row>
    <row r="28" spans="1:29" ht="16.5" customHeight="1" thickBot="1" x14ac:dyDescent="0.3">
      <c r="A28" s="32"/>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29"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29"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29" x14ac:dyDescent="0.25">
      <c r="A31" s="40" t="s">
        <v>24</v>
      </c>
      <c r="B31" s="42">
        <v>23153</v>
      </c>
      <c r="C31" s="46">
        <v>20.7</v>
      </c>
      <c r="D31" s="42">
        <v>19861</v>
      </c>
      <c r="E31" s="46">
        <v>20.6</v>
      </c>
      <c r="F31" s="42">
        <v>7258</v>
      </c>
      <c r="G31" s="46">
        <v>17.3</v>
      </c>
      <c r="H31" s="44">
        <f t="shared" ref="H31:H40" si="13">F31/D31</f>
        <v>0.36543980665626102</v>
      </c>
      <c r="I31" s="44">
        <f t="shared" ref="I31:I40" si="14">F31/B31</f>
        <v>0.31347989461408887</v>
      </c>
      <c r="J31" s="45"/>
      <c r="K31" s="40" t="s">
        <v>24</v>
      </c>
      <c r="L31" s="42">
        <v>11220</v>
      </c>
      <c r="M31" s="46">
        <v>26</v>
      </c>
      <c r="N31" s="42">
        <v>11069</v>
      </c>
      <c r="O31" s="46">
        <v>26.4</v>
      </c>
      <c r="P31" s="42">
        <v>6006</v>
      </c>
      <c r="Q31" s="46">
        <v>24.2</v>
      </c>
      <c r="R31" s="44">
        <f t="shared" ref="R31:R40" si="15">P31/N31</f>
        <v>0.54259644050953115</v>
      </c>
      <c r="S31" s="44">
        <f t="shared" ref="S31:S40" si="16">P31/L31</f>
        <v>0.53529411764705881</v>
      </c>
      <c r="T31" s="45"/>
      <c r="U31" s="40" t="s">
        <v>24</v>
      </c>
      <c r="V31" s="42">
        <f t="shared" ref="V31:V40" si="17">SUM(B31,L31)</f>
        <v>34373</v>
      </c>
      <c r="W31" s="46">
        <v>15.8</v>
      </c>
      <c r="X31" s="42">
        <f t="shared" ref="X31:X40" si="18">SUM(D31,N31)</f>
        <v>30930</v>
      </c>
      <c r="Y31" s="46">
        <v>15.4</v>
      </c>
      <c r="Z31" s="42">
        <f>SUM(F31,P31)</f>
        <v>13264</v>
      </c>
      <c r="AA31" s="46">
        <v>15</v>
      </c>
      <c r="AB31" s="44">
        <f t="shared" ref="AB31:AB40" si="19">Z31/X31</f>
        <v>0.42883931458131264</v>
      </c>
      <c r="AC31" s="44">
        <f t="shared" ref="AC31:AC40" si="20">Z31/V31</f>
        <v>0.38588426963023303</v>
      </c>
    </row>
    <row r="32" spans="1:29" x14ac:dyDescent="0.25">
      <c r="A32" s="40" t="s">
        <v>25</v>
      </c>
      <c r="B32" s="42">
        <v>81003</v>
      </c>
      <c r="C32" s="46">
        <v>25</v>
      </c>
      <c r="D32" s="42">
        <v>63792</v>
      </c>
      <c r="E32" s="46">
        <v>29.9</v>
      </c>
      <c r="F32" s="42">
        <v>16751</v>
      </c>
      <c r="G32" s="46">
        <v>26.4</v>
      </c>
      <c r="H32" s="44">
        <f t="shared" si="13"/>
        <v>0.26258778530223226</v>
      </c>
      <c r="I32" s="44">
        <f t="shared" si="14"/>
        <v>0.20679481006876288</v>
      </c>
      <c r="J32" s="45"/>
      <c r="K32" s="40" t="s">
        <v>25</v>
      </c>
      <c r="L32" s="42">
        <v>15198</v>
      </c>
      <c r="M32" s="46">
        <v>39.5</v>
      </c>
      <c r="N32" s="42">
        <v>14704</v>
      </c>
      <c r="O32" s="46">
        <v>40.799999999999997</v>
      </c>
      <c r="P32" s="42">
        <v>4001</v>
      </c>
      <c r="Q32" s="46">
        <v>27.2</v>
      </c>
      <c r="R32" s="44">
        <f t="shared" si="15"/>
        <v>0.27210282916213274</v>
      </c>
      <c r="S32" s="44">
        <f t="shared" si="16"/>
        <v>0.26325832346361361</v>
      </c>
      <c r="T32" s="45"/>
      <c r="U32" s="40" t="s">
        <v>25</v>
      </c>
      <c r="V32" s="42">
        <f t="shared" si="17"/>
        <v>96201</v>
      </c>
      <c r="W32" s="46">
        <v>23.6</v>
      </c>
      <c r="X32" s="42">
        <f t="shared" si="18"/>
        <v>78496</v>
      </c>
      <c r="Y32" s="46">
        <v>25.2</v>
      </c>
      <c r="Z32" s="42">
        <f t="shared" ref="Z32:Z42" si="21">SUM(F32,P32)</f>
        <v>20752</v>
      </c>
      <c r="AA32" s="46">
        <v>22</v>
      </c>
      <c r="AB32" s="44">
        <f t="shared" si="19"/>
        <v>0.26437015898899308</v>
      </c>
      <c r="AC32" s="44">
        <f t="shared" si="20"/>
        <v>0.2157150133574495</v>
      </c>
    </row>
    <row r="33" spans="1:29" x14ac:dyDescent="0.25">
      <c r="A33" s="40" t="s">
        <v>26</v>
      </c>
      <c r="B33" s="42">
        <v>17120</v>
      </c>
      <c r="C33" s="46">
        <v>13.4</v>
      </c>
      <c r="D33" s="42">
        <v>13189</v>
      </c>
      <c r="E33" s="46">
        <v>14.5</v>
      </c>
      <c r="F33" s="42">
        <v>5604</v>
      </c>
      <c r="G33" s="46">
        <v>16.899999999999999</v>
      </c>
      <c r="H33" s="44">
        <f t="shared" si="13"/>
        <v>0.42489953749336568</v>
      </c>
      <c r="I33" s="44">
        <f t="shared" si="14"/>
        <v>0.32733644859813082</v>
      </c>
      <c r="J33" s="45"/>
      <c r="K33" s="40" t="s">
        <v>26</v>
      </c>
      <c r="L33" s="42">
        <v>11622</v>
      </c>
      <c r="M33" s="46">
        <v>16.7</v>
      </c>
      <c r="N33" s="42">
        <v>11211</v>
      </c>
      <c r="O33" s="46">
        <v>17.5</v>
      </c>
      <c r="P33" s="42">
        <v>7245</v>
      </c>
      <c r="Q33" s="46">
        <v>20.9</v>
      </c>
      <c r="R33" s="44">
        <f t="shared" si="15"/>
        <v>0.64624029970564623</v>
      </c>
      <c r="S33" s="44">
        <f t="shared" si="16"/>
        <v>0.6233866804336603</v>
      </c>
      <c r="T33" s="45"/>
      <c r="U33" s="40" t="s">
        <v>26</v>
      </c>
      <c r="V33" s="42">
        <f t="shared" si="17"/>
        <v>28742</v>
      </c>
      <c r="W33" s="46">
        <v>11.7</v>
      </c>
      <c r="X33" s="42">
        <f t="shared" si="18"/>
        <v>24400</v>
      </c>
      <c r="Y33" s="46">
        <v>12.4</v>
      </c>
      <c r="Z33" s="42">
        <f t="shared" si="21"/>
        <v>12849</v>
      </c>
      <c r="AA33" s="46">
        <v>16.3</v>
      </c>
      <c r="AB33" s="44">
        <f t="shared" si="19"/>
        <v>0.52659836065573773</v>
      </c>
      <c r="AC33" s="44">
        <f t="shared" si="20"/>
        <v>0.44704613457657782</v>
      </c>
    </row>
    <row r="34" spans="1:29" x14ac:dyDescent="0.25">
      <c r="A34" s="40" t="s">
        <v>27</v>
      </c>
      <c r="B34" s="42">
        <v>4008</v>
      </c>
      <c r="C34" s="46">
        <v>26.6</v>
      </c>
      <c r="D34" s="42">
        <v>2423</v>
      </c>
      <c r="E34" s="46">
        <v>31.4</v>
      </c>
      <c r="F34" s="42">
        <v>705</v>
      </c>
      <c r="G34" s="46">
        <v>34.299999999999997</v>
      </c>
      <c r="H34" s="44">
        <f t="shared" si="13"/>
        <v>0.29096161782913743</v>
      </c>
      <c r="I34" s="44">
        <f t="shared" si="14"/>
        <v>0.17589820359281438</v>
      </c>
      <c r="J34" s="45"/>
      <c r="K34" s="40" t="s">
        <v>27</v>
      </c>
      <c r="L34" s="42">
        <v>1493</v>
      </c>
      <c r="M34" s="46">
        <v>42.2</v>
      </c>
      <c r="N34" s="42">
        <v>1440</v>
      </c>
      <c r="O34" s="46">
        <v>42.8</v>
      </c>
      <c r="P34" s="42">
        <v>870</v>
      </c>
      <c r="Q34" s="46">
        <v>47</v>
      </c>
      <c r="R34" s="44">
        <f t="shared" si="15"/>
        <v>0.60416666666666663</v>
      </c>
      <c r="S34" s="44">
        <f t="shared" si="16"/>
        <v>0.5827193569993302</v>
      </c>
      <c r="T34" s="45"/>
      <c r="U34" s="40" t="s">
        <v>27</v>
      </c>
      <c r="V34" s="42">
        <f t="shared" si="17"/>
        <v>5501</v>
      </c>
      <c r="W34" s="46">
        <v>28.2</v>
      </c>
      <c r="X34" s="42">
        <f t="shared" si="18"/>
        <v>3863</v>
      </c>
      <c r="Y34" s="46">
        <v>28.6</v>
      </c>
      <c r="Z34" s="42">
        <f t="shared" si="21"/>
        <v>1575</v>
      </c>
      <c r="AA34" s="46">
        <v>34.6</v>
      </c>
      <c r="AB34" s="44">
        <f t="shared" si="19"/>
        <v>0.40771421175252393</v>
      </c>
      <c r="AC34" s="44">
        <f t="shared" si="20"/>
        <v>0.28631157971277948</v>
      </c>
    </row>
    <row r="35" spans="1:29" x14ac:dyDescent="0.25">
      <c r="A35" s="40" t="s">
        <v>28</v>
      </c>
      <c r="B35" s="42">
        <v>24618</v>
      </c>
      <c r="C35" s="46">
        <v>15.5</v>
      </c>
      <c r="D35" s="42">
        <v>20137</v>
      </c>
      <c r="E35" s="46">
        <v>17.399999999999999</v>
      </c>
      <c r="F35" s="42">
        <v>6183</v>
      </c>
      <c r="G35" s="46">
        <v>23.3</v>
      </c>
      <c r="H35" s="44">
        <f t="shared" si="13"/>
        <v>0.30704672990018372</v>
      </c>
      <c r="I35" s="44">
        <f t="shared" si="14"/>
        <v>0.25115768949549111</v>
      </c>
      <c r="J35" s="45"/>
      <c r="K35" s="40" t="s">
        <v>28</v>
      </c>
      <c r="L35" s="42">
        <v>13045</v>
      </c>
      <c r="M35" s="46">
        <v>20.5</v>
      </c>
      <c r="N35" s="42">
        <v>12069</v>
      </c>
      <c r="O35" s="46">
        <v>21.4</v>
      </c>
      <c r="P35" s="42">
        <v>6152</v>
      </c>
      <c r="Q35" s="46">
        <v>21.8</v>
      </c>
      <c r="R35" s="44">
        <f t="shared" si="15"/>
        <v>0.50973568646946721</v>
      </c>
      <c r="S35" s="44">
        <f t="shared" si="16"/>
        <v>0.47159831353008813</v>
      </c>
      <c r="T35" s="45"/>
      <c r="U35" s="40" t="s">
        <v>28</v>
      </c>
      <c r="V35" s="42">
        <f t="shared" si="17"/>
        <v>37663</v>
      </c>
      <c r="W35" s="46">
        <v>15.2</v>
      </c>
      <c r="X35" s="42">
        <f t="shared" si="18"/>
        <v>32206</v>
      </c>
      <c r="Y35" s="46">
        <v>17</v>
      </c>
      <c r="Z35" s="42">
        <f t="shared" si="21"/>
        <v>12335</v>
      </c>
      <c r="AA35" s="46">
        <v>18.2</v>
      </c>
      <c r="AB35" s="44">
        <f t="shared" si="19"/>
        <v>0.38300316711171833</v>
      </c>
      <c r="AC35" s="44">
        <f t="shared" si="20"/>
        <v>0.32750975758702172</v>
      </c>
    </row>
    <row r="36" spans="1:29" x14ac:dyDescent="0.25">
      <c r="A36" s="40" t="s">
        <v>29</v>
      </c>
      <c r="B36" s="42">
        <v>58475</v>
      </c>
      <c r="C36" s="46">
        <v>13.4</v>
      </c>
      <c r="D36" s="42">
        <v>43476</v>
      </c>
      <c r="E36" s="46">
        <v>12.8</v>
      </c>
      <c r="F36" s="42">
        <v>16516</v>
      </c>
      <c r="G36" s="46">
        <v>13.7</v>
      </c>
      <c r="H36" s="44">
        <f t="shared" si="13"/>
        <v>0.37988775416321646</v>
      </c>
      <c r="I36" s="44">
        <f t="shared" si="14"/>
        <v>0.28244548952543824</v>
      </c>
      <c r="J36" s="45"/>
      <c r="K36" s="40" t="s">
        <v>29</v>
      </c>
      <c r="L36" s="42">
        <v>17516</v>
      </c>
      <c r="M36" s="46">
        <v>21.2</v>
      </c>
      <c r="N36" s="42">
        <v>17457</v>
      </c>
      <c r="O36" s="46">
        <v>21.3</v>
      </c>
      <c r="P36" s="42">
        <v>9782</v>
      </c>
      <c r="Q36" s="46">
        <v>22.1</v>
      </c>
      <c r="R36" s="44">
        <f t="shared" si="15"/>
        <v>0.56034828435584583</v>
      </c>
      <c r="S36" s="44">
        <f t="shared" si="16"/>
        <v>0.55846083580726191</v>
      </c>
      <c r="T36" s="45"/>
      <c r="U36" s="40" t="s">
        <v>29</v>
      </c>
      <c r="V36" s="42">
        <f t="shared" si="17"/>
        <v>75991</v>
      </c>
      <c r="W36" s="46">
        <v>11.7</v>
      </c>
      <c r="X36" s="42">
        <f t="shared" si="18"/>
        <v>60933</v>
      </c>
      <c r="Y36" s="46">
        <v>11.9</v>
      </c>
      <c r="Z36" s="42">
        <f t="shared" si="21"/>
        <v>26298</v>
      </c>
      <c r="AA36" s="46">
        <v>11.8</v>
      </c>
      <c r="AB36" s="44">
        <f t="shared" si="19"/>
        <v>0.43158879424942148</v>
      </c>
      <c r="AC36" s="44">
        <f t="shared" si="20"/>
        <v>0.34606729744311826</v>
      </c>
    </row>
    <row r="37" spans="1:29" x14ac:dyDescent="0.25">
      <c r="A37" s="40" t="s">
        <v>52</v>
      </c>
      <c r="B37" s="42">
        <v>7214</v>
      </c>
      <c r="C37" s="46">
        <v>35.4</v>
      </c>
      <c r="D37" s="42">
        <v>4634</v>
      </c>
      <c r="E37" s="46">
        <v>36.299999999999997</v>
      </c>
      <c r="F37" s="42">
        <v>1854</v>
      </c>
      <c r="G37" s="46">
        <v>34.5</v>
      </c>
      <c r="H37" s="44">
        <f t="shared" si="13"/>
        <v>0.40008631851532156</v>
      </c>
      <c r="I37" s="44">
        <f t="shared" si="14"/>
        <v>0.2570002772387025</v>
      </c>
      <c r="J37" s="45"/>
      <c r="K37" s="40" t="s">
        <v>52</v>
      </c>
      <c r="L37" s="42"/>
      <c r="M37" s="46"/>
      <c r="N37" s="42"/>
      <c r="O37" s="46"/>
      <c r="P37" s="42"/>
      <c r="Q37" s="46"/>
      <c r="R37" s="44" t="e">
        <f t="shared" si="15"/>
        <v>#DIV/0!</v>
      </c>
      <c r="S37" s="44" t="e">
        <f t="shared" si="16"/>
        <v>#DIV/0!</v>
      </c>
      <c r="T37" s="45"/>
      <c r="U37" s="40" t="s">
        <v>52</v>
      </c>
      <c r="V37" s="42">
        <f t="shared" si="17"/>
        <v>7214</v>
      </c>
      <c r="W37" s="46">
        <v>35.4</v>
      </c>
      <c r="X37" s="42">
        <f t="shared" si="18"/>
        <v>4634</v>
      </c>
      <c r="Y37" s="46">
        <v>36.299999999999997</v>
      </c>
      <c r="Z37" s="42">
        <f t="shared" si="21"/>
        <v>1854</v>
      </c>
      <c r="AA37" s="46">
        <v>34.5</v>
      </c>
      <c r="AB37" s="44">
        <f t="shared" si="19"/>
        <v>0.40008631851532156</v>
      </c>
      <c r="AC37" s="44">
        <f t="shared" si="20"/>
        <v>0.2570002772387025</v>
      </c>
    </row>
    <row r="38" spans="1:29" x14ac:dyDescent="0.25">
      <c r="A38" s="40" t="s">
        <v>32</v>
      </c>
      <c r="B38" s="42">
        <v>60327</v>
      </c>
      <c r="C38" s="46">
        <v>10.7</v>
      </c>
      <c r="D38" s="42">
        <v>50109</v>
      </c>
      <c r="E38" s="46">
        <v>10.9</v>
      </c>
      <c r="F38" s="42">
        <v>20132</v>
      </c>
      <c r="G38" s="46">
        <v>13.3</v>
      </c>
      <c r="H38" s="44">
        <f t="shared" si="13"/>
        <v>0.40176415414396616</v>
      </c>
      <c r="I38" s="44">
        <f t="shared" si="14"/>
        <v>0.33371458882424121</v>
      </c>
      <c r="J38" s="45"/>
      <c r="K38" s="40" t="s">
        <v>32</v>
      </c>
      <c r="L38" s="42">
        <v>1153</v>
      </c>
      <c r="M38" s="46">
        <v>46.8</v>
      </c>
      <c r="N38" s="42">
        <v>1153</v>
      </c>
      <c r="O38" s="46">
        <v>46.8</v>
      </c>
      <c r="P38" s="42">
        <v>329</v>
      </c>
      <c r="Q38" s="46">
        <v>53</v>
      </c>
      <c r="R38" s="44">
        <f t="shared" si="15"/>
        <v>0.28534258456201217</v>
      </c>
      <c r="S38" s="44">
        <f t="shared" si="16"/>
        <v>0.28534258456201217</v>
      </c>
      <c r="T38" s="45"/>
      <c r="U38" s="40" t="s">
        <v>32</v>
      </c>
      <c r="V38" s="42">
        <f t="shared" si="17"/>
        <v>61480</v>
      </c>
      <c r="W38" s="46">
        <v>10.7</v>
      </c>
      <c r="X38" s="42">
        <f t="shared" si="18"/>
        <v>51262</v>
      </c>
      <c r="Y38" s="46">
        <v>10.9</v>
      </c>
      <c r="Z38" s="42">
        <f t="shared" si="21"/>
        <v>20461</v>
      </c>
      <c r="AA38" s="46">
        <v>13.4</v>
      </c>
      <c r="AB38" s="44">
        <f t="shared" si="19"/>
        <v>0.39914556591627326</v>
      </c>
      <c r="AC38" s="44">
        <f t="shared" si="20"/>
        <v>0.33280741704619388</v>
      </c>
    </row>
    <row r="39" spans="1:29" x14ac:dyDescent="0.25">
      <c r="A39" s="40" t="s">
        <v>30</v>
      </c>
      <c r="B39" s="42">
        <v>24967</v>
      </c>
      <c r="C39" s="46">
        <v>15.8</v>
      </c>
      <c r="D39" s="42">
        <v>22950</v>
      </c>
      <c r="E39" s="46">
        <v>15.5</v>
      </c>
      <c r="F39" s="42">
        <v>9449</v>
      </c>
      <c r="G39" s="46">
        <v>14.7</v>
      </c>
      <c r="H39" s="44">
        <f t="shared" si="13"/>
        <v>0.41172113289760348</v>
      </c>
      <c r="I39" s="44">
        <f t="shared" si="14"/>
        <v>0.37845956662794888</v>
      </c>
      <c r="J39" s="45"/>
      <c r="K39" s="40" t="s">
        <v>30</v>
      </c>
      <c r="L39" s="42">
        <v>7175</v>
      </c>
      <c r="M39" s="46">
        <v>15.1</v>
      </c>
      <c r="N39" s="42">
        <v>6821</v>
      </c>
      <c r="O39" s="46">
        <v>15.4</v>
      </c>
      <c r="P39" s="42">
        <v>2729</v>
      </c>
      <c r="Q39" s="46">
        <v>18.3</v>
      </c>
      <c r="R39" s="44">
        <f t="shared" si="15"/>
        <v>0.40008796364169474</v>
      </c>
      <c r="S39" s="44">
        <f t="shared" si="16"/>
        <v>0.38034843205574914</v>
      </c>
      <c r="T39" s="45"/>
      <c r="U39" s="40" t="s">
        <v>30</v>
      </c>
      <c r="V39" s="42">
        <f t="shared" si="17"/>
        <v>32142</v>
      </c>
      <c r="W39" s="46">
        <v>13.4</v>
      </c>
      <c r="X39" s="42">
        <f t="shared" si="18"/>
        <v>29771</v>
      </c>
      <c r="Y39" s="46">
        <v>13.1</v>
      </c>
      <c r="Z39" s="42">
        <f t="shared" si="21"/>
        <v>12178</v>
      </c>
      <c r="AA39" s="46">
        <v>12.6</v>
      </c>
      <c r="AB39" s="44">
        <f t="shared" si="19"/>
        <v>0.40905579254979679</v>
      </c>
      <c r="AC39" s="44">
        <f t="shared" si="20"/>
        <v>0.37888121461016738</v>
      </c>
    </row>
    <row r="40" spans="1:29" x14ac:dyDescent="0.25">
      <c r="A40" s="40" t="s">
        <v>31</v>
      </c>
      <c r="B40" s="42">
        <v>30116</v>
      </c>
      <c r="C40" s="46">
        <v>26.4</v>
      </c>
      <c r="D40" s="42">
        <v>21995</v>
      </c>
      <c r="E40" s="46">
        <v>24.3</v>
      </c>
      <c r="F40" s="42">
        <v>7653</v>
      </c>
      <c r="G40" s="46">
        <v>31.7</v>
      </c>
      <c r="H40" s="44">
        <f t="shared" si="13"/>
        <v>0.34794271425323936</v>
      </c>
      <c r="I40" s="44">
        <f t="shared" si="14"/>
        <v>0.25411741267100546</v>
      </c>
      <c r="J40" s="45"/>
      <c r="K40" s="40" t="s">
        <v>31</v>
      </c>
      <c r="L40" s="42">
        <v>10909</v>
      </c>
      <c r="M40" s="46">
        <v>20.399999999999999</v>
      </c>
      <c r="N40" s="42">
        <v>10420</v>
      </c>
      <c r="O40" s="46">
        <v>20.8</v>
      </c>
      <c r="P40" s="42">
        <v>4082</v>
      </c>
      <c r="Q40" s="46">
        <v>23.7</v>
      </c>
      <c r="R40" s="44">
        <f t="shared" si="15"/>
        <v>0.39174664107485607</v>
      </c>
      <c r="S40" s="44">
        <f t="shared" si="16"/>
        <v>0.37418645155376296</v>
      </c>
      <c r="T40" s="45"/>
      <c r="U40" s="40" t="s">
        <v>31</v>
      </c>
      <c r="V40" s="42">
        <f t="shared" si="17"/>
        <v>41025</v>
      </c>
      <c r="W40" s="46">
        <v>23.3</v>
      </c>
      <c r="X40" s="42">
        <f t="shared" si="18"/>
        <v>32415</v>
      </c>
      <c r="Y40" s="46">
        <v>21.8</v>
      </c>
      <c r="Z40" s="42">
        <f t="shared" si="21"/>
        <v>11735</v>
      </c>
      <c r="AA40" s="46">
        <v>28</v>
      </c>
      <c r="AB40" s="44">
        <f t="shared" si="19"/>
        <v>0.36202375443467533</v>
      </c>
      <c r="AC40" s="44">
        <f t="shared" si="20"/>
        <v>0.28604509445460086</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330999</v>
      </c>
      <c r="C42" s="59">
        <v>7.6</v>
      </c>
      <c r="D42" s="55">
        <v>262566</v>
      </c>
      <c r="E42" s="59">
        <v>8.5</v>
      </c>
      <c r="F42" s="55">
        <v>92105</v>
      </c>
      <c r="G42" s="59">
        <v>7.3</v>
      </c>
      <c r="H42" s="53">
        <f t="shared" ref="H42" si="22">F42/D42</f>
        <v>0.35078799235239899</v>
      </c>
      <c r="I42" s="53">
        <f t="shared" ref="I42" si="23">F42/B42</f>
        <v>0.27826368055492617</v>
      </c>
      <c r="J42" s="54"/>
      <c r="K42" s="50" t="s">
        <v>14</v>
      </c>
      <c r="L42" s="55">
        <v>89330</v>
      </c>
      <c r="M42" s="59">
        <v>9.8000000000000007</v>
      </c>
      <c r="N42" s="55">
        <v>86343</v>
      </c>
      <c r="O42" s="59">
        <v>10</v>
      </c>
      <c r="P42" s="55">
        <v>41197</v>
      </c>
      <c r="Q42" s="59">
        <v>8.9</v>
      </c>
      <c r="R42" s="53">
        <f t="shared" ref="R42" si="24">P42/N42</f>
        <v>0.47713190414972839</v>
      </c>
      <c r="S42" s="53">
        <f t="shared" ref="S42" si="25">P42/L42</f>
        <v>0.46117765588268217</v>
      </c>
      <c r="T42" s="54"/>
      <c r="U42" s="50" t="s">
        <v>14</v>
      </c>
      <c r="V42" s="55">
        <f>SUM(B42,L42)</f>
        <v>420329</v>
      </c>
      <c r="W42" s="60">
        <v>6.8</v>
      </c>
      <c r="X42" s="55">
        <f>SUM(D42,N42)</f>
        <v>348909</v>
      </c>
      <c r="Y42" s="60">
        <v>7</v>
      </c>
      <c r="Z42" s="55">
        <f t="shared" si="21"/>
        <v>133302</v>
      </c>
      <c r="AA42" s="60">
        <v>6</v>
      </c>
      <c r="AB42" s="53">
        <f>Z42/X42</f>
        <v>0.38205377333344798</v>
      </c>
      <c r="AC42" s="53">
        <f>Z42/V42</f>
        <v>0.3171372900751554</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K46" s="47"/>
      <c r="U46" s="47"/>
    </row>
    <row r="47" spans="1:29" x14ac:dyDescent="0.25">
      <c r="B47" s="61">
        <f>B20-B42</f>
        <v>0</v>
      </c>
      <c r="C47" s="61">
        <f t="shared" ref="C47:AC47" si="26">C20-C42</f>
        <v>0</v>
      </c>
      <c r="D47" s="61">
        <f t="shared" si="26"/>
        <v>0</v>
      </c>
      <c r="E47" s="61">
        <f t="shared" si="26"/>
        <v>0</v>
      </c>
      <c r="F47" s="61">
        <f t="shared" si="26"/>
        <v>0</v>
      </c>
      <c r="G47" s="61">
        <f t="shared" si="26"/>
        <v>0</v>
      </c>
      <c r="H47" s="61">
        <f t="shared" si="26"/>
        <v>0</v>
      </c>
      <c r="I47" s="61">
        <f t="shared" si="26"/>
        <v>0</v>
      </c>
      <c r="J47" s="62"/>
      <c r="K47" s="35" t="e">
        <f t="shared" si="26"/>
        <v>#VALUE!</v>
      </c>
      <c r="L47" s="61">
        <f t="shared" si="26"/>
        <v>0</v>
      </c>
      <c r="M47" s="61">
        <f t="shared" si="26"/>
        <v>0</v>
      </c>
      <c r="N47" s="61">
        <f t="shared" si="26"/>
        <v>0</v>
      </c>
      <c r="O47" s="61">
        <f t="shared" si="26"/>
        <v>0</v>
      </c>
      <c r="P47" s="61">
        <f t="shared" si="26"/>
        <v>0</v>
      </c>
      <c r="Q47" s="61">
        <f t="shared" si="26"/>
        <v>0</v>
      </c>
      <c r="R47" s="61">
        <f t="shared" si="26"/>
        <v>0</v>
      </c>
      <c r="S47" s="61">
        <f t="shared" si="26"/>
        <v>0</v>
      </c>
      <c r="T47" s="62"/>
      <c r="U47" s="35" t="e">
        <f t="shared" si="26"/>
        <v>#VALUE!</v>
      </c>
      <c r="V47" s="61">
        <f t="shared" si="26"/>
        <v>0</v>
      </c>
      <c r="W47" s="61"/>
      <c r="X47" s="61">
        <f t="shared" si="26"/>
        <v>0</v>
      </c>
      <c r="Y47" s="61"/>
      <c r="Z47" s="61">
        <f t="shared" si="26"/>
        <v>0</v>
      </c>
      <c r="AA47" s="61"/>
      <c r="AB47" s="61">
        <f t="shared" si="26"/>
        <v>0</v>
      </c>
      <c r="AC47" s="61">
        <f t="shared" si="26"/>
        <v>0</v>
      </c>
    </row>
    <row r="49" spans="11:21" x14ac:dyDescent="0.25">
      <c r="K49" s="47"/>
      <c r="U49" s="47"/>
    </row>
    <row r="50" spans="11:21" x14ac:dyDescent="0.25">
      <c r="K50" s="47"/>
      <c r="U50" s="47"/>
    </row>
    <row r="51" spans="11:21" x14ac:dyDescent="0.25">
      <c r="K51" s="47"/>
      <c r="U51" s="47"/>
    </row>
    <row r="52" spans="11:21" x14ac:dyDescent="0.25">
      <c r="K52" s="47"/>
      <c r="U52" s="47"/>
    </row>
    <row r="53" spans="11:21" x14ac:dyDescent="0.25">
      <c r="K53" s="47"/>
      <c r="U53" s="47"/>
    </row>
    <row r="54" spans="11:21" x14ac:dyDescent="0.25">
      <c r="K54" s="47"/>
      <c r="U54" s="47"/>
    </row>
    <row r="55" spans="11:21" x14ac:dyDescent="0.25">
      <c r="K55" s="47"/>
      <c r="U55" s="47"/>
    </row>
    <row r="56" spans="11:21" x14ac:dyDescent="0.25">
      <c r="K56" s="47"/>
      <c r="U56" s="47"/>
    </row>
    <row r="57" spans="11:21" x14ac:dyDescent="0.25">
      <c r="K57" s="47"/>
      <c r="U57" s="47"/>
    </row>
    <row r="58" spans="11:21" x14ac:dyDescent="0.25">
      <c r="K58" s="47"/>
      <c r="U58" s="47"/>
    </row>
  </sheetData>
  <mergeCells count="12">
    <mergeCell ref="A2:A3"/>
    <mergeCell ref="B2:I2"/>
    <mergeCell ref="L2:S2"/>
    <mergeCell ref="V2:AC2"/>
    <mergeCell ref="A28:A29"/>
    <mergeCell ref="B28:I28"/>
    <mergeCell ref="L28:S28"/>
    <mergeCell ref="V28:AC28"/>
    <mergeCell ref="K2:K3"/>
    <mergeCell ref="U2:U3"/>
    <mergeCell ref="K28:K29"/>
    <mergeCell ref="U28:U2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85"/>
  <sheetViews>
    <sheetView zoomScaleNormal="100" workbookViewId="0">
      <selection sqref="A1:XFD1048576"/>
    </sheetView>
  </sheetViews>
  <sheetFormatPr defaultColWidth="9.140625" defaultRowHeight="15" x14ac:dyDescent="0.25"/>
  <cols>
    <col min="1" max="1" width="32.7109375" style="35" customWidth="1"/>
    <col min="2" max="2" width="11.85546875" style="35" customWidth="1"/>
    <col min="3" max="3" width="11.85546875" style="64" customWidth="1"/>
    <col min="4" max="4" width="11.85546875" style="35" customWidth="1"/>
    <col min="5" max="5" width="11.85546875" style="64" customWidth="1"/>
    <col min="6" max="7" width="11.85546875" style="35" customWidth="1"/>
    <col min="8" max="8" width="11.85546875" style="47" customWidth="1"/>
    <col min="9" max="9" width="32.7109375" style="35" customWidth="1"/>
    <col min="10" max="10" width="11.85546875" style="35" customWidth="1"/>
    <col min="11" max="11" width="11.85546875" style="64" customWidth="1"/>
    <col min="12" max="12" width="11.85546875" style="35" customWidth="1"/>
    <col min="13" max="13" width="11.85546875" style="64" customWidth="1"/>
    <col min="14" max="15" width="11.85546875" style="35" customWidth="1"/>
    <col min="16" max="16" width="11.85546875" style="47" customWidth="1"/>
    <col min="17" max="17" width="32.7109375" style="35" customWidth="1"/>
    <col min="18" max="19" width="13.42578125" style="35" customWidth="1"/>
    <col min="20" max="21" width="11.85546875" style="35" customWidth="1"/>
    <col min="22" max="25" width="13.42578125" style="35" customWidth="1"/>
    <col min="26" max="30" width="9.140625" style="35"/>
    <col min="31" max="31" width="15.42578125" style="35" bestFit="1" customWidth="1"/>
    <col min="32" max="16384" width="9.140625" style="35"/>
  </cols>
  <sheetData>
    <row r="1" spans="1:25" s="31" customFormat="1" ht="15.75" thickBot="1" x14ac:dyDescent="0.3">
      <c r="A1" s="29" t="s">
        <v>99</v>
      </c>
      <c r="B1" s="30"/>
      <c r="C1" s="63"/>
      <c r="D1" s="30"/>
      <c r="E1" s="63"/>
      <c r="F1" s="30"/>
      <c r="G1" s="30"/>
      <c r="H1" s="29"/>
      <c r="I1" s="29"/>
      <c r="J1" s="30"/>
      <c r="K1" s="63"/>
      <c r="L1" s="30"/>
      <c r="M1" s="63"/>
      <c r="N1" s="30"/>
      <c r="O1" s="30"/>
      <c r="P1" s="29"/>
      <c r="Q1" s="29"/>
      <c r="R1" s="30"/>
      <c r="S1" s="30"/>
      <c r="T1" s="30"/>
      <c r="U1" s="30"/>
      <c r="V1" s="30"/>
      <c r="W1" s="30"/>
      <c r="X1" s="30"/>
      <c r="Y1" s="30"/>
    </row>
    <row r="2" spans="1:25" ht="15.75" thickBot="1" x14ac:dyDescent="0.3">
      <c r="A2" s="32"/>
      <c r="B2" s="70" t="s">
        <v>35</v>
      </c>
      <c r="C2" s="70"/>
      <c r="D2" s="70"/>
      <c r="E2" s="70"/>
      <c r="F2" s="70"/>
      <c r="G2" s="70"/>
      <c r="H2" s="34"/>
      <c r="I2" s="32"/>
      <c r="J2" s="70" t="s">
        <v>36</v>
      </c>
      <c r="K2" s="70"/>
      <c r="L2" s="70"/>
      <c r="M2" s="70"/>
      <c r="N2" s="70"/>
      <c r="O2" s="70"/>
      <c r="P2" s="34"/>
      <c r="Q2" s="32"/>
      <c r="R2" s="33">
        <v>2019</v>
      </c>
      <c r="S2" s="33"/>
      <c r="T2" s="33"/>
      <c r="U2" s="33"/>
      <c r="V2" s="33"/>
      <c r="W2" s="33"/>
      <c r="X2" s="33"/>
      <c r="Y2" s="33"/>
    </row>
    <row r="3" spans="1:25" ht="34.5" thickBot="1" x14ac:dyDescent="0.3">
      <c r="A3" s="36"/>
      <c r="B3" s="37" t="s">
        <v>18</v>
      </c>
      <c r="C3" s="38" t="s">
        <v>41</v>
      </c>
      <c r="D3" s="37" t="s">
        <v>19</v>
      </c>
      <c r="E3" s="38" t="s">
        <v>42</v>
      </c>
      <c r="F3" s="37" t="s">
        <v>0</v>
      </c>
      <c r="G3" s="38" t="s">
        <v>1</v>
      </c>
      <c r="H3" s="71"/>
      <c r="I3" s="36"/>
      <c r="J3" s="37" t="s">
        <v>18</v>
      </c>
      <c r="K3" s="38" t="s">
        <v>41</v>
      </c>
      <c r="L3" s="37" t="s">
        <v>19</v>
      </c>
      <c r="M3" s="38" t="s">
        <v>42</v>
      </c>
      <c r="N3" s="37" t="s">
        <v>0</v>
      </c>
      <c r="O3" s="38" t="s">
        <v>1</v>
      </c>
      <c r="P3" s="71"/>
      <c r="Q3" s="36"/>
      <c r="R3" s="37" t="s">
        <v>18</v>
      </c>
      <c r="S3" s="38" t="s">
        <v>41</v>
      </c>
      <c r="T3" s="37" t="s">
        <v>19</v>
      </c>
      <c r="U3" s="38" t="s">
        <v>42</v>
      </c>
      <c r="V3" s="37" t="s">
        <v>0</v>
      </c>
      <c r="W3" s="38" t="s">
        <v>1</v>
      </c>
      <c r="X3" s="37" t="s">
        <v>33</v>
      </c>
      <c r="Y3" s="37" t="s">
        <v>34</v>
      </c>
    </row>
    <row r="4" spans="1:25" x14ac:dyDescent="0.25">
      <c r="A4" s="41"/>
      <c r="B4" s="72"/>
      <c r="C4" s="40"/>
      <c r="D4" s="41"/>
      <c r="E4" s="40"/>
      <c r="F4" s="41"/>
      <c r="G4" s="40"/>
      <c r="H4" s="41"/>
      <c r="I4" s="40"/>
      <c r="J4" s="72"/>
      <c r="K4" s="40"/>
      <c r="L4" s="41"/>
      <c r="M4" s="40"/>
      <c r="N4" s="41"/>
      <c r="O4" s="40"/>
      <c r="P4" s="41"/>
      <c r="Q4" s="40"/>
      <c r="R4" s="40"/>
      <c r="S4" s="40"/>
      <c r="T4" s="40"/>
      <c r="U4" s="40"/>
      <c r="V4" s="40"/>
      <c r="W4" s="40"/>
      <c r="X4" s="40"/>
      <c r="Y4" s="40"/>
    </row>
    <row r="5" spans="1:25" x14ac:dyDescent="0.25">
      <c r="A5" s="41" t="s">
        <v>43</v>
      </c>
      <c r="B5" s="73">
        <v>127881</v>
      </c>
      <c r="C5" s="46">
        <v>14.4</v>
      </c>
      <c r="D5" s="73">
        <v>119861</v>
      </c>
      <c r="E5" s="46">
        <v>15</v>
      </c>
      <c r="F5" s="73">
        <v>865123</v>
      </c>
      <c r="G5" s="46">
        <v>19</v>
      </c>
      <c r="H5" s="74"/>
      <c r="I5" s="40" t="s">
        <v>43</v>
      </c>
      <c r="J5" s="73">
        <v>107970</v>
      </c>
      <c r="K5" s="46">
        <v>10.5</v>
      </c>
      <c r="L5" s="73">
        <v>103793</v>
      </c>
      <c r="M5" s="46">
        <v>10.8</v>
      </c>
      <c r="N5" s="73">
        <v>829968</v>
      </c>
      <c r="O5" s="46">
        <v>11.4</v>
      </c>
      <c r="P5" s="74"/>
      <c r="Q5" s="40" t="s">
        <v>43</v>
      </c>
      <c r="R5" s="42">
        <f t="shared" ref="R5:R18" si="0">J5</f>
        <v>107970</v>
      </c>
      <c r="S5" s="43">
        <f>K5</f>
        <v>10.5</v>
      </c>
      <c r="T5" s="42">
        <f>L5</f>
        <v>103793</v>
      </c>
      <c r="U5" s="43">
        <f>M5</f>
        <v>10.8</v>
      </c>
      <c r="V5" s="42">
        <f>SUM(F5,N5)</f>
        <v>1695091</v>
      </c>
      <c r="W5" s="43">
        <v>13</v>
      </c>
      <c r="X5" s="44">
        <f>V5/T5</f>
        <v>16.331457805439673</v>
      </c>
      <c r="Y5" s="44">
        <f>V5/R5</f>
        <v>15.699648050384367</v>
      </c>
    </row>
    <row r="6" spans="1:25" x14ac:dyDescent="0.25">
      <c r="A6" s="41" t="s">
        <v>44</v>
      </c>
      <c r="B6" s="73">
        <v>108397</v>
      </c>
      <c r="C6" s="46">
        <v>10.1</v>
      </c>
      <c r="D6" s="73">
        <v>88112</v>
      </c>
      <c r="E6" s="46">
        <v>11.5</v>
      </c>
      <c r="F6" s="73">
        <v>431626</v>
      </c>
      <c r="G6" s="46">
        <v>12.7</v>
      </c>
      <c r="H6" s="74"/>
      <c r="I6" s="40" t="s">
        <v>44</v>
      </c>
      <c r="J6" s="73">
        <v>117148</v>
      </c>
      <c r="K6" s="46">
        <v>9.4</v>
      </c>
      <c r="L6" s="73">
        <v>105740</v>
      </c>
      <c r="M6" s="46">
        <v>9.6</v>
      </c>
      <c r="N6" s="73">
        <v>546596</v>
      </c>
      <c r="O6" s="46">
        <v>10.7</v>
      </c>
      <c r="P6" s="74"/>
      <c r="Q6" s="40" t="s">
        <v>44</v>
      </c>
      <c r="R6" s="42">
        <f t="shared" si="0"/>
        <v>117148</v>
      </c>
      <c r="S6" s="43">
        <f t="shared" ref="S6:S18" si="1">K6</f>
        <v>9.4</v>
      </c>
      <c r="T6" s="42">
        <f t="shared" ref="T6:T20" si="2">L6</f>
        <v>105740</v>
      </c>
      <c r="U6" s="43">
        <f t="shared" ref="U6:U18" si="3">M6</f>
        <v>9.6</v>
      </c>
      <c r="V6" s="42">
        <f t="shared" ref="V6:V20" si="4">SUM(F6,N6)</f>
        <v>978222</v>
      </c>
      <c r="W6" s="43">
        <v>10.199999999999999</v>
      </c>
      <c r="X6" s="44">
        <f t="shared" ref="X6:X20" si="5">V6/T6</f>
        <v>9.251201059201815</v>
      </c>
      <c r="Y6" s="44">
        <f t="shared" ref="Y6:Y20" si="6">V6/R6</f>
        <v>8.3503090108239153</v>
      </c>
    </row>
    <row r="7" spans="1:25" x14ac:dyDescent="0.25">
      <c r="A7" s="41" t="s">
        <v>9</v>
      </c>
      <c r="B7" s="73">
        <v>5544</v>
      </c>
      <c r="C7" s="46">
        <v>48.2</v>
      </c>
      <c r="D7" s="73">
        <v>5233</v>
      </c>
      <c r="E7" s="46">
        <v>50.5</v>
      </c>
      <c r="F7" s="73">
        <v>60945</v>
      </c>
      <c r="G7" s="46">
        <v>70</v>
      </c>
      <c r="H7" s="74"/>
      <c r="I7" s="40" t="s">
        <v>9</v>
      </c>
      <c r="J7" s="73">
        <v>5598</v>
      </c>
      <c r="K7" s="46">
        <v>51.7</v>
      </c>
      <c r="L7" s="73">
        <v>5484</v>
      </c>
      <c r="M7" s="46">
        <v>52.5</v>
      </c>
      <c r="N7" s="73">
        <v>42661</v>
      </c>
      <c r="O7" s="46">
        <v>56.9</v>
      </c>
      <c r="P7" s="74"/>
      <c r="Q7" s="40" t="s">
        <v>9</v>
      </c>
      <c r="R7" s="42">
        <f t="shared" si="0"/>
        <v>5598</v>
      </c>
      <c r="S7" s="43">
        <f t="shared" si="1"/>
        <v>51.7</v>
      </c>
      <c r="T7" s="42">
        <f t="shared" si="2"/>
        <v>5484</v>
      </c>
      <c r="U7" s="43">
        <f t="shared" si="3"/>
        <v>52.5</v>
      </c>
      <c r="V7" s="42">
        <f t="shared" si="4"/>
        <v>103606</v>
      </c>
      <c r="W7" s="43">
        <v>64.099999999999994</v>
      </c>
      <c r="X7" s="44">
        <f t="shared" si="5"/>
        <v>18.892414296134209</v>
      </c>
      <c r="Y7" s="44">
        <f t="shared" si="6"/>
        <v>18.507681314755271</v>
      </c>
    </row>
    <row r="8" spans="1:25" x14ac:dyDescent="0.25">
      <c r="A8" s="41" t="s">
        <v>7</v>
      </c>
      <c r="B8" s="73">
        <v>632</v>
      </c>
      <c r="C8" s="46">
        <v>74.8</v>
      </c>
      <c r="D8" s="73">
        <v>123</v>
      </c>
      <c r="E8" s="46">
        <v>89.2</v>
      </c>
      <c r="F8" s="73">
        <v>397</v>
      </c>
      <c r="G8" s="46">
        <v>86.6</v>
      </c>
      <c r="H8" s="74"/>
      <c r="I8" s="40" t="s">
        <v>7</v>
      </c>
      <c r="J8" s="73">
        <v>229</v>
      </c>
      <c r="K8" s="46">
        <v>70.2</v>
      </c>
      <c r="L8" s="73">
        <v>128</v>
      </c>
      <c r="M8" s="46">
        <v>100</v>
      </c>
      <c r="N8" s="73">
        <v>384</v>
      </c>
      <c r="O8" s="46">
        <v>100</v>
      </c>
      <c r="P8" s="74"/>
      <c r="Q8" s="40" t="s">
        <v>7</v>
      </c>
      <c r="R8" s="42">
        <f t="shared" si="0"/>
        <v>229</v>
      </c>
      <c r="S8" s="43">
        <f t="shared" si="1"/>
        <v>70.2</v>
      </c>
      <c r="T8" s="42">
        <f t="shared" si="2"/>
        <v>128</v>
      </c>
      <c r="U8" s="43">
        <f t="shared" si="3"/>
        <v>100</v>
      </c>
      <c r="V8" s="42">
        <f t="shared" si="4"/>
        <v>781</v>
      </c>
      <c r="W8" s="43">
        <v>92.9</v>
      </c>
      <c r="X8" s="44">
        <f t="shared" si="5"/>
        <v>6.1015625</v>
      </c>
      <c r="Y8" s="44">
        <f t="shared" si="6"/>
        <v>3.410480349344978</v>
      </c>
    </row>
    <row r="9" spans="1:25" x14ac:dyDescent="0.25">
      <c r="A9" s="41" t="s">
        <v>8</v>
      </c>
      <c r="B9" s="73">
        <v>621</v>
      </c>
      <c r="C9" s="46">
        <v>36.799999999999997</v>
      </c>
      <c r="D9" s="73">
        <v>297</v>
      </c>
      <c r="E9" s="46">
        <v>43.8</v>
      </c>
      <c r="F9" s="73">
        <v>1259</v>
      </c>
      <c r="G9" s="46">
        <v>51.3</v>
      </c>
      <c r="H9" s="74"/>
      <c r="I9" s="40" t="s">
        <v>8</v>
      </c>
      <c r="J9" s="73">
        <v>769</v>
      </c>
      <c r="K9" s="46">
        <v>26.2</v>
      </c>
      <c r="L9" s="73">
        <v>585</v>
      </c>
      <c r="M9" s="46">
        <v>32.200000000000003</v>
      </c>
      <c r="N9" s="73">
        <v>2155</v>
      </c>
      <c r="O9" s="46">
        <v>30.8</v>
      </c>
      <c r="P9" s="74"/>
      <c r="Q9" s="40" t="s">
        <v>8</v>
      </c>
      <c r="R9" s="42">
        <f t="shared" si="0"/>
        <v>769</v>
      </c>
      <c r="S9" s="43">
        <f t="shared" si="1"/>
        <v>26.2</v>
      </c>
      <c r="T9" s="42">
        <f t="shared" si="2"/>
        <v>585</v>
      </c>
      <c r="U9" s="43">
        <f t="shared" si="3"/>
        <v>32.200000000000003</v>
      </c>
      <c r="V9" s="42">
        <f t="shared" si="4"/>
        <v>3414</v>
      </c>
      <c r="W9" s="43">
        <v>30.2</v>
      </c>
      <c r="X9" s="44">
        <f t="shared" si="5"/>
        <v>5.8358974358974356</v>
      </c>
      <c r="Y9" s="44">
        <f t="shared" si="6"/>
        <v>4.4395318595578672</v>
      </c>
    </row>
    <row r="10" spans="1:25" x14ac:dyDescent="0.25">
      <c r="A10" s="41" t="s">
        <v>13</v>
      </c>
      <c r="B10" s="73">
        <v>16062</v>
      </c>
      <c r="C10" s="46">
        <v>19.399999999999999</v>
      </c>
      <c r="D10" s="73">
        <v>15227</v>
      </c>
      <c r="E10" s="46">
        <v>20</v>
      </c>
      <c r="F10" s="73">
        <v>140691</v>
      </c>
      <c r="G10" s="46">
        <v>23.1</v>
      </c>
      <c r="H10" s="74"/>
      <c r="I10" s="40" t="s">
        <v>13</v>
      </c>
      <c r="J10" s="73">
        <v>16251</v>
      </c>
      <c r="K10" s="46">
        <v>17.7</v>
      </c>
      <c r="L10" s="73">
        <v>15552</v>
      </c>
      <c r="M10" s="46">
        <v>17.899999999999999</v>
      </c>
      <c r="N10" s="73">
        <v>150961</v>
      </c>
      <c r="O10" s="46">
        <v>20.3</v>
      </c>
      <c r="P10" s="74"/>
      <c r="Q10" s="40" t="s">
        <v>13</v>
      </c>
      <c r="R10" s="42">
        <f t="shared" si="0"/>
        <v>16251</v>
      </c>
      <c r="S10" s="43">
        <f t="shared" si="1"/>
        <v>17.7</v>
      </c>
      <c r="T10" s="42">
        <f t="shared" si="2"/>
        <v>15552</v>
      </c>
      <c r="U10" s="43">
        <f t="shared" si="3"/>
        <v>17.899999999999999</v>
      </c>
      <c r="V10" s="42">
        <f t="shared" si="4"/>
        <v>291652</v>
      </c>
      <c r="W10" s="43">
        <v>21.1</v>
      </c>
      <c r="X10" s="44">
        <f t="shared" si="5"/>
        <v>18.753343621399178</v>
      </c>
      <c r="Y10" s="44">
        <f t="shared" si="6"/>
        <v>17.946710971632516</v>
      </c>
    </row>
    <row r="11" spans="1:25" x14ac:dyDescent="0.25">
      <c r="A11" s="41" t="s">
        <v>10</v>
      </c>
      <c r="B11" s="73">
        <v>42933</v>
      </c>
      <c r="C11" s="46">
        <v>25.4</v>
      </c>
      <c r="D11" s="73">
        <v>38209</v>
      </c>
      <c r="E11" s="46">
        <v>28.5</v>
      </c>
      <c r="F11" s="73">
        <v>244314</v>
      </c>
      <c r="G11" s="46">
        <v>36.299999999999997</v>
      </c>
      <c r="H11" s="74"/>
      <c r="I11" s="40" t="s">
        <v>10</v>
      </c>
      <c r="J11" s="73">
        <v>47485</v>
      </c>
      <c r="K11" s="46">
        <v>23</v>
      </c>
      <c r="L11" s="73">
        <v>43937</v>
      </c>
      <c r="M11" s="46">
        <v>24.7</v>
      </c>
      <c r="N11" s="73">
        <v>377455</v>
      </c>
      <c r="O11" s="46">
        <v>30.4</v>
      </c>
      <c r="P11" s="74"/>
      <c r="Q11" s="40" t="s">
        <v>10</v>
      </c>
      <c r="R11" s="42">
        <f t="shared" si="0"/>
        <v>47485</v>
      </c>
      <c r="S11" s="43">
        <f t="shared" si="1"/>
        <v>23</v>
      </c>
      <c r="T11" s="42">
        <f t="shared" si="2"/>
        <v>43937</v>
      </c>
      <c r="U11" s="43">
        <f t="shared" si="3"/>
        <v>24.7</v>
      </c>
      <c r="V11" s="42">
        <f t="shared" si="4"/>
        <v>621769</v>
      </c>
      <c r="W11" s="43">
        <v>32.5</v>
      </c>
      <c r="X11" s="44">
        <f t="shared" si="5"/>
        <v>14.151375833579898</v>
      </c>
      <c r="Y11" s="44">
        <f t="shared" si="6"/>
        <v>13.09400863430557</v>
      </c>
    </row>
    <row r="12" spans="1:25" x14ac:dyDescent="0.25">
      <c r="A12" s="41" t="s">
        <v>11</v>
      </c>
      <c r="B12" s="73">
        <v>69793</v>
      </c>
      <c r="C12" s="46">
        <v>13.3</v>
      </c>
      <c r="D12" s="73">
        <v>66540</v>
      </c>
      <c r="E12" s="46">
        <v>13</v>
      </c>
      <c r="F12" s="73">
        <v>621976</v>
      </c>
      <c r="G12" s="46">
        <v>13.4</v>
      </c>
      <c r="H12" s="74"/>
      <c r="I12" s="40" t="s">
        <v>11</v>
      </c>
      <c r="J12" s="73">
        <v>81474</v>
      </c>
      <c r="K12" s="46">
        <v>14</v>
      </c>
      <c r="L12" s="73">
        <v>78600</v>
      </c>
      <c r="M12" s="46">
        <v>13.3</v>
      </c>
      <c r="N12" s="73">
        <v>1037870</v>
      </c>
      <c r="O12" s="46">
        <v>18.600000000000001</v>
      </c>
      <c r="P12" s="74"/>
      <c r="Q12" s="40" t="s">
        <v>11</v>
      </c>
      <c r="R12" s="42">
        <f t="shared" si="0"/>
        <v>81474</v>
      </c>
      <c r="S12" s="43">
        <f t="shared" si="1"/>
        <v>14</v>
      </c>
      <c r="T12" s="42">
        <f t="shared" si="2"/>
        <v>78600</v>
      </c>
      <c r="U12" s="43">
        <f t="shared" si="3"/>
        <v>13.3</v>
      </c>
      <c r="V12" s="42">
        <f t="shared" si="4"/>
        <v>1659846</v>
      </c>
      <c r="W12" s="43">
        <v>16.2</v>
      </c>
      <c r="X12" s="44">
        <f t="shared" si="5"/>
        <v>21.117633587786258</v>
      </c>
      <c r="Y12" s="44">
        <f t="shared" si="6"/>
        <v>20.372707857721483</v>
      </c>
    </row>
    <row r="13" spans="1:25" x14ac:dyDescent="0.25">
      <c r="A13" s="41" t="s">
        <v>2</v>
      </c>
      <c r="B13" s="73">
        <v>15423</v>
      </c>
      <c r="C13" s="46">
        <v>16.7</v>
      </c>
      <c r="D13" s="73">
        <v>13724</v>
      </c>
      <c r="E13" s="46">
        <v>18.100000000000001</v>
      </c>
      <c r="F13" s="73">
        <v>55448</v>
      </c>
      <c r="G13" s="46">
        <v>19.8</v>
      </c>
      <c r="H13" s="74"/>
      <c r="I13" s="40" t="s">
        <v>2</v>
      </c>
      <c r="J13" s="73">
        <v>19067</v>
      </c>
      <c r="K13" s="46">
        <v>11.5</v>
      </c>
      <c r="L13" s="73">
        <v>15821</v>
      </c>
      <c r="M13" s="46">
        <v>13.1</v>
      </c>
      <c r="N13" s="73">
        <v>96326</v>
      </c>
      <c r="O13" s="46">
        <v>15.5</v>
      </c>
      <c r="P13" s="74"/>
      <c r="Q13" s="40" t="s">
        <v>2</v>
      </c>
      <c r="R13" s="42">
        <f t="shared" si="0"/>
        <v>19067</v>
      </c>
      <c r="S13" s="43">
        <f t="shared" si="1"/>
        <v>11.5</v>
      </c>
      <c r="T13" s="42">
        <f t="shared" si="2"/>
        <v>15821</v>
      </c>
      <c r="U13" s="43">
        <f t="shared" si="3"/>
        <v>13.1</v>
      </c>
      <c r="V13" s="42">
        <f t="shared" si="4"/>
        <v>151774</v>
      </c>
      <c r="W13" s="43">
        <v>15.9</v>
      </c>
      <c r="X13" s="44">
        <f t="shared" si="5"/>
        <v>9.5931989128373676</v>
      </c>
      <c r="Y13" s="44">
        <f t="shared" si="6"/>
        <v>7.9600356637121727</v>
      </c>
    </row>
    <row r="14" spans="1:25" x14ac:dyDescent="0.25">
      <c r="A14" s="41" t="s">
        <v>5</v>
      </c>
      <c r="B14" s="73">
        <v>752</v>
      </c>
      <c r="C14" s="46">
        <v>53.7</v>
      </c>
      <c r="D14" s="73">
        <v>602</v>
      </c>
      <c r="E14" s="46">
        <v>64.5</v>
      </c>
      <c r="F14" s="73">
        <v>1922</v>
      </c>
      <c r="G14" s="46">
        <v>72.900000000000006</v>
      </c>
      <c r="H14" s="74"/>
      <c r="I14" s="40" t="s">
        <v>5</v>
      </c>
      <c r="J14" s="73">
        <v>1457</v>
      </c>
      <c r="K14" s="46">
        <v>42.9</v>
      </c>
      <c r="L14" s="73">
        <v>1427</v>
      </c>
      <c r="M14" s="46">
        <v>43.9</v>
      </c>
      <c r="N14" s="73">
        <v>2613</v>
      </c>
      <c r="O14" s="46">
        <v>45.6</v>
      </c>
      <c r="P14" s="74"/>
      <c r="Q14" s="40" t="s">
        <v>5</v>
      </c>
      <c r="R14" s="42">
        <f t="shared" si="0"/>
        <v>1457</v>
      </c>
      <c r="S14" s="43">
        <f t="shared" si="1"/>
        <v>42.9</v>
      </c>
      <c r="T14" s="42">
        <f t="shared" si="2"/>
        <v>1427</v>
      </c>
      <c r="U14" s="43">
        <f t="shared" si="3"/>
        <v>43.9</v>
      </c>
      <c r="V14" s="42">
        <f t="shared" si="4"/>
        <v>4535</v>
      </c>
      <c r="W14" s="43">
        <v>54.4</v>
      </c>
      <c r="X14" s="44">
        <f t="shared" si="5"/>
        <v>3.1779957953749123</v>
      </c>
      <c r="Y14" s="44">
        <f t="shared" si="6"/>
        <v>3.1125600549073438</v>
      </c>
    </row>
    <row r="15" spans="1:25" x14ac:dyDescent="0.25">
      <c r="A15" s="41" t="s">
        <v>3</v>
      </c>
      <c r="B15" s="73">
        <v>1106</v>
      </c>
      <c r="C15" s="46">
        <v>34.9</v>
      </c>
      <c r="D15" s="73">
        <v>1038</v>
      </c>
      <c r="E15" s="46">
        <v>34</v>
      </c>
      <c r="F15" s="73">
        <v>2764</v>
      </c>
      <c r="G15" s="46">
        <v>31.1</v>
      </c>
      <c r="H15" s="74"/>
      <c r="I15" s="40" t="s">
        <v>3</v>
      </c>
      <c r="J15" s="73">
        <v>2257</v>
      </c>
      <c r="K15" s="46">
        <v>23.2</v>
      </c>
      <c r="L15" s="73">
        <v>1997</v>
      </c>
      <c r="M15" s="46">
        <v>25.9</v>
      </c>
      <c r="N15" s="73">
        <v>12306</v>
      </c>
      <c r="O15" s="46">
        <v>30.5</v>
      </c>
      <c r="P15" s="74"/>
      <c r="Q15" s="40" t="s">
        <v>3</v>
      </c>
      <c r="R15" s="42">
        <f t="shared" si="0"/>
        <v>2257</v>
      </c>
      <c r="S15" s="43">
        <f t="shared" si="1"/>
        <v>23.2</v>
      </c>
      <c r="T15" s="42">
        <f t="shared" si="2"/>
        <v>1997</v>
      </c>
      <c r="U15" s="43">
        <f t="shared" si="3"/>
        <v>25.9</v>
      </c>
      <c r="V15" s="42">
        <f t="shared" si="4"/>
        <v>15070</v>
      </c>
      <c r="W15" s="43">
        <v>28.9</v>
      </c>
      <c r="X15" s="44">
        <f t="shared" si="5"/>
        <v>7.5463194792188286</v>
      </c>
      <c r="Y15" s="44">
        <f t="shared" si="6"/>
        <v>6.6770048737261849</v>
      </c>
    </row>
    <row r="16" spans="1:25" x14ac:dyDescent="0.25">
      <c r="A16" s="41" t="s">
        <v>4</v>
      </c>
      <c r="B16" s="73">
        <v>25084</v>
      </c>
      <c r="C16" s="46">
        <v>14.4</v>
      </c>
      <c r="D16" s="73">
        <v>21598</v>
      </c>
      <c r="E16" s="46">
        <v>15.3</v>
      </c>
      <c r="F16" s="73">
        <v>125056</v>
      </c>
      <c r="G16" s="46">
        <v>17.899999999999999</v>
      </c>
      <c r="H16" s="74"/>
      <c r="I16" s="40" t="s">
        <v>4</v>
      </c>
      <c r="J16" s="73">
        <v>33206</v>
      </c>
      <c r="K16" s="46">
        <v>11.4</v>
      </c>
      <c r="L16" s="73">
        <v>29042</v>
      </c>
      <c r="M16" s="46">
        <v>11.4</v>
      </c>
      <c r="N16" s="73">
        <v>244672</v>
      </c>
      <c r="O16" s="46">
        <v>14</v>
      </c>
      <c r="P16" s="74"/>
      <c r="Q16" s="40" t="s">
        <v>4</v>
      </c>
      <c r="R16" s="42">
        <f t="shared" si="0"/>
        <v>33206</v>
      </c>
      <c r="S16" s="43">
        <f t="shared" si="1"/>
        <v>11.4</v>
      </c>
      <c r="T16" s="42">
        <f t="shared" si="2"/>
        <v>29042</v>
      </c>
      <c r="U16" s="43">
        <f t="shared" si="3"/>
        <v>11.4</v>
      </c>
      <c r="V16" s="42">
        <f t="shared" si="4"/>
        <v>369728</v>
      </c>
      <c r="W16" s="43">
        <v>14.6</v>
      </c>
      <c r="X16" s="44">
        <f t="shared" si="5"/>
        <v>12.730803663659527</v>
      </c>
      <c r="Y16" s="44">
        <f t="shared" si="6"/>
        <v>11.134373306029032</v>
      </c>
    </row>
    <row r="17" spans="1:25" x14ac:dyDescent="0.25">
      <c r="A17" s="41" t="s">
        <v>6</v>
      </c>
      <c r="B17" s="73">
        <v>44</v>
      </c>
      <c r="C17" s="46">
        <v>76.900000000000006</v>
      </c>
      <c r="D17" s="73">
        <v>32</v>
      </c>
      <c r="E17" s="46">
        <v>100</v>
      </c>
      <c r="F17" s="73">
        <v>38</v>
      </c>
      <c r="G17" s="46">
        <v>100</v>
      </c>
      <c r="H17" s="74"/>
      <c r="I17" s="40" t="s">
        <v>6</v>
      </c>
      <c r="J17" s="73">
        <v>402</v>
      </c>
      <c r="K17" s="46">
        <v>66.400000000000006</v>
      </c>
      <c r="L17" s="73">
        <v>390</v>
      </c>
      <c r="M17" s="46">
        <v>68.599999999999994</v>
      </c>
      <c r="N17" s="73">
        <v>490</v>
      </c>
      <c r="O17" s="46">
        <v>65.8</v>
      </c>
      <c r="P17" s="74"/>
      <c r="Q17" s="40" t="s">
        <v>6</v>
      </c>
      <c r="R17" s="42">
        <f t="shared" si="0"/>
        <v>402</v>
      </c>
      <c r="S17" s="43">
        <f t="shared" si="1"/>
        <v>66.400000000000006</v>
      </c>
      <c r="T17" s="42">
        <f t="shared" si="2"/>
        <v>390</v>
      </c>
      <c r="U17" s="43">
        <f t="shared" si="3"/>
        <v>68.599999999999994</v>
      </c>
      <c r="V17" s="42">
        <f t="shared" si="4"/>
        <v>528</v>
      </c>
      <c r="W17" s="43">
        <v>69</v>
      </c>
      <c r="X17" s="44">
        <f t="shared" si="5"/>
        <v>1.3538461538461539</v>
      </c>
      <c r="Y17" s="44">
        <f t="shared" si="6"/>
        <v>1.3134328358208955</v>
      </c>
    </row>
    <row r="18" spans="1:25" x14ac:dyDescent="0.25">
      <c r="A18" s="41" t="s">
        <v>12</v>
      </c>
      <c r="B18" s="73">
        <v>163128</v>
      </c>
      <c r="C18" s="46">
        <v>8.3000000000000007</v>
      </c>
      <c r="D18" s="73">
        <v>157117</v>
      </c>
      <c r="E18" s="46">
        <v>7.5</v>
      </c>
      <c r="F18" s="73">
        <v>1626189</v>
      </c>
      <c r="G18" s="46">
        <v>8.3000000000000007</v>
      </c>
      <c r="H18" s="74"/>
      <c r="I18" s="40" t="s">
        <v>12</v>
      </c>
      <c r="J18" s="73">
        <v>156066</v>
      </c>
      <c r="K18" s="46">
        <v>8.8000000000000007</v>
      </c>
      <c r="L18" s="73">
        <v>149002</v>
      </c>
      <c r="M18" s="46">
        <v>8.1999999999999993</v>
      </c>
      <c r="N18" s="73">
        <v>1916203</v>
      </c>
      <c r="O18" s="46">
        <v>8.5</v>
      </c>
      <c r="P18" s="74"/>
      <c r="Q18" s="40" t="s">
        <v>12</v>
      </c>
      <c r="R18" s="42">
        <f t="shared" si="0"/>
        <v>156066</v>
      </c>
      <c r="S18" s="43">
        <f t="shared" si="1"/>
        <v>8.8000000000000007</v>
      </c>
      <c r="T18" s="42">
        <f t="shared" si="2"/>
        <v>149002</v>
      </c>
      <c r="U18" s="43">
        <f t="shared" si="3"/>
        <v>8.1999999999999993</v>
      </c>
      <c r="V18" s="42">
        <f t="shared" si="4"/>
        <v>3542392</v>
      </c>
      <c r="W18" s="43">
        <v>8.1999999999999993</v>
      </c>
      <c r="X18" s="44">
        <f t="shared" si="5"/>
        <v>23.774123837263929</v>
      </c>
      <c r="Y18" s="44">
        <f t="shared" si="6"/>
        <v>22.698038009560058</v>
      </c>
    </row>
    <row r="19" spans="1:25" x14ac:dyDescent="0.25">
      <c r="A19" s="41"/>
      <c r="B19" s="72"/>
      <c r="C19" s="75"/>
      <c r="D19" s="73"/>
      <c r="E19" s="75"/>
      <c r="F19" s="72"/>
      <c r="G19" s="75"/>
      <c r="H19" s="76"/>
      <c r="I19" s="40"/>
      <c r="J19" s="72"/>
      <c r="K19" s="75"/>
      <c r="L19" s="73"/>
      <c r="M19" s="75"/>
      <c r="N19" s="72"/>
      <c r="O19" s="75"/>
      <c r="P19" s="76"/>
      <c r="Q19" s="40"/>
      <c r="R19" s="40"/>
      <c r="S19" s="48"/>
      <c r="T19" s="40"/>
      <c r="U19" s="48"/>
      <c r="V19" s="40"/>
      <c r="W19" s="48"/>
      <c r="X19" s="40"/>
      <c r="Y19" s="40"/>
    </row>
    <row r="20" spans="1:25" ht="15.75" thickBot="1" x14ac:dyDescent="0.3">
      <c r="A20" s="50" t="s">
        <v>14</v>
      </c>
      <c r="B20" s="55">
        <v>577399</v>
      </c>
      <c r="C20" s="60">
        <v>5.2</v>
      </c>
      <c r="D20" s="55">
        <v>527712</v>
      </c>
      <c r="E20" s="60">
        <v>5.3</v>
      </c>
      <c r="F20" s="55">
        <v>4177749</v>
      </c>
      <c r="G20" s="60">
        <v>6.2</v>
      </c>
      <c r="H20" s="77"/>
      <c r="I20" s="50" t="s">
        <v>14</v>
      </c>
      <c r="J20" s="55">
        <v>589378</v>
      </c>
      <c r="K20" s="60">
        <v>4.5999999999999996</v>
      </c>
      <c r="L20" s="55">
        <v>551498</v>
      </c>
      <c r="M20" s="60">
        <v>4.5999999999999996</v>
      </c>
      <c r="N20" s="55">
        <v>5260662</v>
      </c>
      <c r="O20" s="60">
        <v>5.8</v>
      </c>
      <c r="P20" s="77"/>
      <c r="Q20" s="50" t="s">
        <v>14</v>
      </c>
      <c r="R20" s="51">
        <f>J20</f>
        <v>589378</v>
      </c>
      <c r="S20" s="52">
        <f>K20</f>
        <v>4.5999999999999996</v>
      </c>
      <c r="T20" s="51">
        <f t="shared" si="2"/>
        <v>551498</v>
      </c>
      <c r="U20" s="52">
        <f>M20</f>
        <v>4.5999999999999996</v>
      </c>
      <c r="V20" s="51">
        <f t="shared" si="4"/>
        <v>9438411</v>
      </c>
      <c r="W20" s="52">
        <v>5.5</v>
      </c>
      <c r="X20" s="53">
        <f t="shared" si="5"/>
        <v>17.114134593416477</v>
      </c>
      <c r="Y20" s="53">
        <f t="shared" si="6"/>
        <v>16.014189535408516</v>
      </c>
    </row>
    <row r="21" spans="1:25" x14ac:dyDescent="0.25">
      <c r="A21" s="1" t="s">
        <v>37</v>
      </c>
      <c r="I21" s="1"/>
      <c r="Q21" s="1"/>
    </row>
    <row r="22" spans="1:25" ht="15.75" x14ac:dyDescent="0.25">
      <c r="A22" s="1" t="s">
        <v>97</v>
      </c>
      <c r="I22" s="1"/>
      <c r="Q22" s="1"/>
      <c r="V22" s="57"/>
      <c r="W22" s="57"/>
    </row>
    <row r="23" spans="1:25" x14ac:dyDescent="0.25">
      <c r="A23" s="1" t="s">
        <v>38</v>
      </c>
      <c r="I23" s="1"/>
      <c r="Q23" s="1"/>
      <c r="V23" s="47"/>
    </row>
    <row r="24" spans="1:25" x14ac:dyDescent="0.25">
      <c r="A24" s="1" t="s">
        <v>39</v>
      </c>
      <c r="I24" s="47"/>
      <c r="Q24" s="47"/>
    </row>
    <row r="25" spans="1:25" x14ac:dyDescent="0.25">
      <c r="A25" s="47"/>
      <c r="I25" s="1"/>
      <c r="Q25" s="1"/>
    </row>
    <row r="26" spans="1:25" x14ac:dyDescent="0.25">
      <c r="I26" s="1"/>
      <c r="Q26" s="1"/>
    </row>
    <row r="27" spans="1:25" s="31" customFormat="1" ht="15.75" thickBot="1" x14ac:dyDescent="0.3">
      <c r="A27" s="29" t="s">
        <v>100</v>
      </c>
      <c r="B27" s="30"/>
      <c r="C27" s="63"/>
      <c r="D27" s="30"/>
      <c r="E27" s="63"/>
      <c r="F27" s="30"/>
      <c r="G27" s="30"/>
      <c r="H27" s="29"/>
      <c r="I27" s="29"/>
      <c r="J27" s="30"/>
      <c r="K27" s="63"/>
      <c r="L27" s="30"/>
      <c r="M27" s="63"/>
      <c r="N27" s="30"/>
      <c r="O27" s="30"/>
      <c r="P27" s="29"/>
      <c r="Q27" s="29"/>
      <c r="R27" s="30"/>
      <c r="S27" s="30"/>
      <c r="T27" s="30"/>
      <c r="U27" s="30"/>
      <c r="V27" s="30"/>
      <c r="W27" s="30"/>
      <c r="X27" s="30"/>
      <c r="Y27" s="30"/>
    </row>
    <row r="28" spans="1:25" ht="15.75" thickBot="1" x14ac:dyDescent="0.3">
      <c r="A28" s="32"/>
      <c r="B28" s="70" t="s">
        <v>35</v>
      </c>
      <c r="C28" s="70"/>
      <c r="D28" s="70"/>
      <c r="E28" s="70"/>
      <c r="F28" s="70"/>
      <c r="G28" s="70"/>
      <c r="H28" s="34"/>
      <c r="I28" s="32"/>
      <c r="J28" s="70" t="s">
        <v>36</v>
      </c>
      <c r="K28" s="70"/>
      <c r="L28" s="70"/>
      <c r="M28" s="70"/>
      <c r="N28" s="70"/>
      <c r="O28" s="70"/>
      <c r="P28" s="34"/>
      <c r="Q28" s="32"/>
      <c r="R28" s="33">
        <v>2019</v>
      </c>
      <c r="S28" s="33"/>
      <c r="T28" s="33"/>
      <c r="U28" s="33"/>
      <c r="V28" s="33"/>
      <c r="W28" s="33"/>
      <c r="X28" s="33"/>
      <c r="Y28" s="33"/>
    </row>
    <row r="29" spans="1:25" ht="34.5" thickBot="1" x14ac:dyDescent="0.3">
      <c r="A29" s="36"/>
      <c r="B29" s="37" t="s">
        <v>18</v>
      </c>
      <c r="C29" s="38" t="s">
        <v>41</v>
      </c>
      <c r="D29" s="37" t="s">
        <v>19</v>
      </c>
      <c r="E29" s="38" t="s">
        <v>42</v>
      </c>
      <c r="F29" s="37" t="s">
        <v>0</v>
      </c>
      <c r="G29" s="38" t="s">
        <v>1</v>
      </c>
      <c r="H29" s="71"/>
      <c r="I29" s="36"/>
      <c r="J29" s="37" t="s">
        <v>18</v>
      </c>
      <c r="K29" s="38" t="s">
        <v>41</v>
      </c>
      <c r="L29" s="37" t="s">
        <v>19</v>
      </c>
      <c r="M29" s="38" t="s">
        <v>42</v>
      </c>
      <c r="N29" s="37" t="s">
        <v>0</v>
      </c>
      <c r="O29" s="38" t="s">
        <v>1</v>
      </c>
      <c r="P29" s="71"/>
      <c r="Q29" s="36"/>
      <c r="R29" s="37" t="s">
        <v>18</v>
      </c>
      <c r="S29" s="38" t="s">
        <v>41</v>
      </c>
      <c r="T29" s="37" t="s">
        <v>19</v>
      </c>
      <c r="U29" s="38" t="s">
        <v>42</v>
      </c>
      <c r="V29" s="37" t="s">
        <v>0</v>
      </c>
      <c r="W29" s="38" t="s">
        <v>1</v>
      </c>
      <c r="X29" s="37" t="s">
        <v>33</v>
      </c>
      <c r="Y29" s="37" t="s">
        <v>34</v>
      </c>
    </row>
    <row r="30" spans="1:25" x14ac:dyDescent="0.25">
      <c r="A30" s="41"/>
      <c r="B30" s="41"/>
      <c r="C30" s="40"/>
      <c r="D30" s="41"/>
      <c r="E30" s="40"/>
      <c r="F30" s="41"/>
      <c r="G30" s="40"/>
      <c r="H30" s="41"/>
      <c r="I30" s="40"/>
      <c r="J30" s="41"/>
      <c r="K30" s="40"/>
      <c r="L30" s="41"/>
      <c r="M30" s="40"/>
      <c r="N30" s="41"/>
      <c r="O30" s="40"/>
      <c r="P30" s="41"/>
      <c r="Q30" s="40"/>
      <c r="R30" s="40"/>
      <c r="S30" s="40"/>
      <c r="T30" s="40"/>
      <c r="U30" s="40"/>
      <c r="V30" s="40"/>
      <c r="W30" s="40"/>
      <c r="X30" s="40"/>
      <c r="Y30" s="40"/>
    </row>
    <row r="31" spans="1:25" x14ac:dyDescent="0.25">
      <c r="A31" s="40" t="s">
        <v>24</v>
      </c>
      <c r="B31" s="73">
        <v>5544</v>
      </c>
      <c r="C31" s="46">
        <v>48.2</v>
      </c>
      <c r="D31" s="73">
        <v>5233</v>
      </c>
      <c r="E31" s="46">
        <v>50.5</v>
      </c>
      <c r="F31" s="73">
        <v>60945</v>
      </c>
      <c r="G31" s="46">
        <v>70</v>
      </c>
      <c r="H31" s="74"/>
      <c r="I31" s="40" t="s">
        <v>24</v>
      </c>
      <c r="J31" s="73">
        <v>5598</v>
      </c>
      <c r="K31" s="46">
        <v>51.7</v>
      </c>
      <c r="L31" s="73">
        <v>5484</v>
      </c>
      <c r="M31" s="46">
        <v>52.5</v>
      </c>
      <c r="N31" s="73">
        <v>42661</v>
      </c>
      <c r="O31" s="46">
        <v>56.9</v>
      </c>
      <c r="P31" s="74"/>
      <c r="Q31" s="40" t="s">
        <v>24</v>
      </c>
      <c r="R31" s="42">
        <f t="shared" ref="R31:R40" si="7">J31</f>
        <v>5598</v>
      </c>
      <c r="S31" s="46">
        <f>K31</f>
        <v>51.7</v>
      </c>
      <c r="T31" s="42">
        <f>L31</f>
        <v>5484</v>
      </c>
      <c r="U31" s="46">
        <f>M31</f>
        <v>52.5</v>
      </c>
      <c r="V31" s="42">
        <f>SUM(F31,N31)</f>
        <v>103606</v>
      </c>
      <c r="W31" s="46">
        <v>64.099999999999994</v>
      </c>
      <c r="X31" s="44">
        <f>V31/T31</f>
        <v>18.892414296134209</v>
      </c>
      <c r="Y31" s="44">
        <f>V31/R31</f>
        <v>18.507681314755271</v>
      </c>
    </row>
    <row r="32" spans="1:25" x14ac:dyDescent="0.25">
      <c r="A32" s="40" t="s">
        <v>25</v>
      </c>
      <c r="B32" s="73">
        <v>41612</v>
      </c>
      <c r="C32" s="46">
        <v>10.7</v>
      </c>
      <c r="D32" s="73">
        <v>36360</v>
      </c>
      <c r="E32" s="46">
        <v>11.4</v>
      </c>
      <c r="F32" s="73">
        <v>183268</v>
      </c>
      <c r="G32" s="46">
        <v>13.6</v>
      </c>
      <c r="H32" s="74"/>
      <c r="I32" s="40" t="s">
        <v>25</v>
      </c>
      <c r="J32" s="73">
        <v>54529</v>
      </c>
      <c r="K32" s="46">
        <v>8.1</v>
      </c>
      <c r="L32" s="73">
        <v>46860</v>
      </c>
      <c r="M32" s="46">
        <v>8.4</v>
      </c>
      <c r="N32" s="73">
        <v>353305</v>
      </c>
      <c r="O32" s="46">
        <v>10.7</v>
      </c>
      <c r="P32" s="74"/>
      <c r="Q32" s="40" t="s">
        <v>25</v>
      </c>
      <c r="R32" s="42">
        <f t="shared" si="7"/>
        <v>54529</v>
      </c>
      <c r="S32" s="46">
        <f t="shared" ref="S32:S40" si="8">K32</f>
        <v>8.1</v>
      </c>
      <c r="T32" s="42">
        <f t="shared" ref="T32:T40" si="9">L32</f>
        <v>46860</v>
      </c>
      <c r="U32" s="46">
        <f t="shared" ref="U32:U40" si="10">M32</f>
        <v>8.4</v>
      </c>
      <c r="V32" s="42">
        <f t="shared" ref="V32:V40" si="11">SUM(F32,N32)</f>
        <v>536573</v>
      </c>
      <c r="W32" s="46">
        <v>11</v>
      </c>
      <c r="X32" s="44">
        <f t="shared" ref="X32:X40" si="12">V32/T32</f>
        <v>11.450554844216816</v>
      </c>
      <c r="Y32" s="44">
        <f t="shared" ref="Y32:Y40" si="13">V32/R32</f>
        <v>9.8401401089328608</v>
      </c>
    </row>
    <row r="33" spans="1:33" x14ac:dyDescent="0.25">
      <c r="A33" s="40" t="s">
        <v>26</v>
      </c>
      <c r="B33" s="73">
        <v>42933</v>
      </c>
      <c r="C33" s="46">
        <v>25.4</v>
      </c>
      <c r="D33" s="73">
        <v>38209</v>
      </c>
      <c r="E33" s="46">
        <v>28.5</v>
      </c>
      <c r="F33" s="73">
        <v>244314</v>
      </c>
      <c r="G33" s="46">
        <v>36.299999999999997</v>
      </c>
      <c r="H33" s="74"/>
      <c r="I33" s="40" t="s">
        <v>26</v>
      </c>
      <c r="J33" s="73">
        <v>47485</v>
      </c>
      <c r="K33" s="46">
        <v>23</v>
      </c>
      <c r="L33" s="73">
        <v>43937</v>
      </c>
      <c r="M33" s="46">
        <v>24.7</v>
      </c>
      <c r="N33" s="73">
        <v>377455</v>
      </c>
      <c r="O33" s="46">
        <v>30.4</v>
      </c>
      <c r="P33" s="74"/>
      <c r="Q33" s="40" t="s">
        <v>26</v>
      </c>
      <c r="R33" s="42">
        <f t="shared" si="7"/>
        <v>47485</v>
      </c>
      <c r="S33" s="46">
        <f t="shared" si="8"/>
        <v>23</v>
      </c>
      <c r="T33" s="42">
        <f t="shared" si="9"/>
        <v>43937</v>
      </c>
      <c r="U33" s="46">
        <f t="shared" si="10"/>
        <v>24.7</v>
      </c>
      <c r="V33" s="42">
        <f t="shared" si="11"/>
        <v>621769</v>
      </c>
      <c r="W33" s="46">
        <v>32.5</v>
      </c>
      <c r="X33" s="44">
        <f t="shared" si="12"/>
        <v>14.151375833579898</v>
      </c>
      <c r="Y33" s="44">
        <f t="shared" si="13"/>
        <v>13.09400863430557</v>
      </c>
    </row>
    <row r="34" spans="1:33" x14ac:dyDescent="0.25">
      <c r="A34" s="40" t="s">
        <v>27</v>
      </c>
      <c r="B34" s="73">
        <v>16062</v>
      </c>
      <c r="C34" s="46">
        <v>19.399999999999999</v>
      </c>
      <c r="D34" s="73">
        <v>15227</v>
      </c>
      <c r="E34" s="46">
        <v>20</v>
      </c>
      <c r="F34" s="73">
        <v>140691</v>
      </c>
      <c r="G34" s="46">
        <v>23.1</v>
      </c>
      <c r="H34" s="74"/>
      <c r="I34" s="40" t="s">
        <v>27</v>
      </c>
      <c r="J34" s="73">
        <v>16251</v>
      </c>
      <c r="K34" s="46">
        <v>17.7</v>
      </c>
      <c r="L34" s="73">
        <v>15552</v>
      </c>
      <c r="M34" s="46">
        <v>17.899999999999999</v>
      </c>
      <c r="N34" s="73">
        <v>150961</v>
      </c>
      <c r="O34" s="46">
        <v>20.3</v>
      </c>
      <c r="P34" s="74"/>
      <c r="Q34" s="40" t="s">
        <v>27</v>
      </c>
      <c r="R34" s="42">
        <f t="shared" si="7"/>
        <v>16251</v>
      </c>
      <c r="S34" s="46">
        <f t="shared" si="8"/>
        <v>17.7</v>
      </c>
      <c r="T34" s="42">
        <f t="shared" si="9"/>
        <v>15552</v>
      </c>
      <c r="U34" s="46">
        <f t="shared" si="10"/>
        <v>17.899999999999999</v>
      </c>
      <c r="V34" s="42">
        <f t="shared" si="11"/>
        <v>291652</v>
      </c>
      <c r="W34" s="46">
        <v>21.1</v>
      </c>
      <c r="X34" s="44">
        <f t="shared" si="12"/>
        <v>18.753343621399178</v>
      </c>
      <c r="Y34" s="44">
        <f t="shared" si="13"/>
        <v>17.946710971632516</v>
      </c>
    </row>
    <row r="35" spans="1:33" x14ac:dyDescent="0.25">
      <c r="A35" s="40" t="s">
        <v>28</v>
      </c>
      <c r="B35" s="73">
        <v>172184</v>
      </c>
      <c r="C35" s="46">
        <v>9</v>
      </c>
      <c r="D35" s="73">
        <v>147051</v>
      </c>
      <c r="E35" s="46">
        <v>9.9</v>
      </c>
      <c r="F35" s="73">
        <v>859785</v>
      </c>
      <c r="G35" s="46">
        <v>11.4</v>
      </c>
      <c r="H35" s="74"/>
      <c r="I35" s="40" t="s">
        <v>28</v>
      </c>
      <c r="J35" s="73">
        <v>176800</v>
      </c>
      <c r="K35" s="46">
        <v>8.6</v>
      </c>
      <c r="L35" s="73">
        <v>162808</v>
      </c>
      <c r="M35" s="46">
        <v>8.8000000000000007</v>
      </c>
      <c r="N35" s="73">
        <v>1001386</v>
      </c>
      <c r="O35" s="46">
        <v>9.9</v>
      </c>
      <c r="P35" s="74"/>
      <c r="Q35" s="40" t="s">
        <v>28</v>
      </c>
      <c r="R35" s="42">
        <f t="shared" si="7"/>
        <v>176800</v>
      </c>
      <c r="S35" s="46">
        <f t="shared" si="8"/>
        <v>8.6</v>
      </c>
      <c r="T35" s="42">
        <f t="shared" si="9"/>
        <v>162808</v>
      </c>
      <c r="U35" s="46">
        <f t="shared" si="10"/>
        <v>8.8000000000000007</v>
      </c>
      <c r="V35" s="42">
        <f t="shared" si="11"/>
        <v>1861171</v>
      </c>
      <c r="W35" s="46">
        <v>9.5</v>
      </c>
      <c r="X35" s="44">
        <f t="shared" si="12"/>
        <v>11.431692545820844</v>
      </c>
      <c r="Y35" s="44">
        <f t="shared" si="13"/>
        <v>10.526985294117647</v>
      </c>
    </row>
    <row r="36" spans="1:33" x14ac:dyDescent="0.25">
      <c r="A36" s="40" t="s">
        <v>29</v>
      </c>
      <c r="B36" s="73">
        <v>1253</v>
      </c>
      <c r="C36" s="46">
        <v>41.9</v>
      </c>
      <c r="D36" s="73">
        <v>420</v>
      </c>
      <c r="E36" s="46">
        <v>40.5</v>
      </c>
      <c r="F36" s="73">
        <v>1656</v>
      </c>
      <c r="G36" s="46">
        <v>44.2</v>
      </c>
      <c r="H36" s="74"/>
      <c r="I36" s="40" t="s">
        <v>29</v>
      </c>
      <c r="J36" s="73">
        <v>998</v>
      </c>
      <c r="K36" s="46">
        <v>25.8</v>
      </c>
      <c r="L36" s="73">
        <v>713</v>
      </c>
      <c r="M36" s="46">
        <v>31.9</v>
      </c>
      <c r="N36" s="73">
        <v>2539</v>
      </c>
      <c r="O36" s="46">
        <v>30.2</v>
      </c>
      <c r="P36" s="74"/>
      <c r="Q36" s="40" t="s">
        <v>29</v>
      </c>
      <c r="R36" s="42">
        <f t="shared" si="7"/>
        <v>998</v>
      </c>
      <c r="S36" s="46">
        <f t="shared" si="8"/>
        <v>25.8</v>
      </c>
      <c r="T36" s="42">
        <f t="shared" si="9"/>
        <v>713</v>
      </c>
      <c r="U36" s="46">
        <f t="shared" si="10"/>
        <v>31.9</v>
      </c>
      <c r="V36" s="42">
        <f t="shared" si="11"/>
        <v>4195</v>
      </c>
      <c r="W36" s="46">
        <v>30.1</v>
      </c>
      <c r="X36" s="44">
        <f t="shared" si="12"/>
        <v>5.8835904628330997</v>
      </c>
      <c r="Y36" s="44">
        <f t="shared" si="13"/>
        <v>4.2034068136272547</v>
      </c>
    </row>
    <row r="37" spans="1:33" x14ac:dyDescent="0.25">
      <c r="A37" s="40" t="s">
        <v>52</v>
      </c>
      <c r="B37" s="73">
        <v>44</v>
      </c>
      <c r="C37" s="46">
        <v>76.900000000000006</v>
      </c>
      <c r="D37" s="73">
        <v>32</v>
      </c>
      <c r="E37" s="46">
        <v>100</v>
      </c>
      <c r="F37" s="73">
        <v>38</v>
      </c>
      <c r="G37" s="46">
        <v>100</v>
      </c>
      <c r="H37" s="74"/>
      <c r="I37" s="40" t="s">
        <v>52</v>
      </c>
      <c r="J37" s="73">
        <v>402</v>
      </c>
      <c r="K37" s="46">
        <v>66.400000000000006</v>
      </c>
      <c r="L37" s="73">
        <v>390</v>
      </c>
      <c r="M37" s="46">
        <v>68.599999999999994</v>
      </c>
      <c r="N37" s="73">
        <v>490</v>
      </c>
      <c r="O37" s="46">
        <v>65.8</v>
      </c>
      <c r="P37" s="74"/>
      <c r="Q37" s="40" t="s">
        <v>52</v>
      </c>
      <c r="R37" s="42">
        <f t="shared" si="7"/>
        <v>402</v>
      </c>
      <c r="S37" s="46">
        <f t="shared" si="8"/>
        <v>66.400000000000006</v>
      </c>
      <c r="T37" s="42">
        <f t="shared" si="9"/>
        <v>390</v>
      </c>
      <c r="U37" s="46">
        <f t="shared" si="10"/>
        <v>68.599999999999994</v>
      </c>
      <c r="V37" s="42">
        <f t="shared" si="11"/>
        <v>528</v>
      </c>
      <c r="W37" s="46">
        <v>69</v>
      </c>
      <c r="X37" s="44">
        <f t="shared" si="12"/>
        <v>1.3538461538461539</v>
      </c>
      <c r="Y37" s="44">
        <f t="shared" si="13"/>
        <v>1.3134328358208955</v>
      </c>
    </row>
    <row r="38" spans="1:33" x14ac:dyDescent="0.25">
      <c r="A38" s="40" t="s">
        <v>32</v>
      </c>
      <c r="B38" s="73">
        <v>752</v>
      </c>
      <c r="C38" s="46">
        <v>53.7</v>
      </c>
      <c r="D38" s="73">
        <v>602</v>
      </c>
      <c r="E38" s="46">
        <v>64.5</v>
      </c>
      <c r="F38" s="73">
        <v>1922</v>
      </c>
      <c r="G38" s="46">
        <v>72.900000000000006</v>
      </c>
      <c r="H38" s="74"/>
      <c r="I38" s="40" t="s">
        <v>32</v>
      </c>
      <c r="J38" s="73">
        <v>1457</v>
      </c>
      <c r="K38" s="46">
        <v>42.9</v>
      </c>
      <c r="L38" s="73">
        <v>1427</v>
      </c>
      <c r="M38" s="46">
        <v>43.9</v>
      </c>
      <c r="N38" s="73">
        <v>2613</v>
      </c>
      <c r="O38" s="46">
        <v>45.6</v>
      </c>
      <c r="P38" s="74"/>
      <c r="Q38" s="40" t="s">
        <v>32</v>
      </c>
      <c r="R38" s="42">
        <f t="shared" si="7"/>
        <v>1457</v>
      </c>
      <c r="S38" s="46">
        <f t="shared" si="8"/>
        <v>42.9</v>
      </c>
      <c r="T38" s="42">
        <f t="shared" si="9"/>
        <v>1427</v>
      </c>
      <c r="U38" s="46">
        <f t="shared" si="10"/>
        <v>43.9</v>
      </c>
      <c r="V38" s="42">
        <f t="shared" si="11"/>
        <v>4535</v>
      </c>
      <c r="W38" s="46">
        <v>54.4</v>
      </c>
      <c r="X38" s="44">
        <f t="shared" si="12"/>
        <v>3.1779957953749123</v>
      </c>
      <c r="Y38" s="44">
        <f t="shared" si="13"/>
        <v>3.1125600549073438</v>
      </c>
    </row>
    <row r="39" spans="1:33" x14ac:dyDescent="0.25">
      <c r="A39" s="40" t="s">
        <v>30</v>
      </c>
      <c r="B39" s="73">
        <v>227221</v>
      </c>
      <c r="C39" s="46">
        <v>10.5</v>
      </c>
      <c r="D39" s="73">
        <v>218039</v>
      </c>
      <c r="E39" s="46">
        <v>10.3</v>
      </c>
      <c r="F39" s="73">
        <v>2063154</v>
      </c>
      <c r="G39" s="46">
        <v>10.4</v>
      </c>
      <c r="H39" s="74"/>
      <c r="I39" s="40" t="s">
        <v>30</v>
      </c>
      <c r="J39" s="73">
        <v>204383</v>
      </c>
      <c r="K39" s="46">
        <v>8.9</v>
      </c>
      <c r="L39" s="73">
        <v>195727</v>
      </c>
      <c r="M39" s="46">
        <v>8.6</v>
      </c>
      <c r="N39" s="73">
        <v>2291382</v>
      </c>
      <c r="O39" s="46">
        <v>8.3000000000000007</v>
      </c>
      <c r="P39" s="74"/>
      <c r="Q39" s="40" t="s">
        <v>30</v>
      </c>
      <c r="R39" s="42">
        <f t="shared" si="7"/>
        <v>204383</v>
      </c>
      <c r="S39" s="46">
        <f t="shared" si="8"/>
        <v>8.9</v>
      </c>
      <c r="T39" s="42">
        <f t="shared" si="9"/>
        <v>195727</v>
      </c>
      <c r="U39" s="46">
        <f t="shared" si="10"/>
        <v>8.6</v>
      </c>
      <c r="V39" s="42">
        <f t="shared" si="11"/>
        <v>4354536</v>
      </c>
      <c r="W39" s="46">
        <v>8.6</v>
      </c>
      <c r="X39" s="44">
        <f t="shared" si="12"/>
        <v>22.24800870600377</v>
      </c>
      <c r="Y39" s="44">
        <f t="shared" si="13"/>
        <v>21.305764178038292</v>
      </c>
    </row>
    <row r="40" spans="1:33" x14ac:dyDescent="0.25">
      <c r="A40" s="40" t="s">
        <v>31</v>
      </c>
      <c r="B40" s="73">
        <v>69793</v>
      </c>
      <c r="C40" s="46">
        <v>13.3</v>
      </c>
      <c r="D40" s="73">
        <v>66540</v>
      </c>
      <c r="E40" s="46">
        <v>13</v>
      </c>
      <c r="F40" s="73">
        <v>621976</v>
      </c>
      <c r="G40" s="46">
        <v>13.4</v>
      </c>
      <c r="H40" s="74"/>
      <c r="I40" s="40" t="s">
        <v>31</v>
      </c>
      <c r="J40" s="73">
        <v>81474</v>
      </c>
      <c r="K40" s="46">
        <v>14</v>
      </c>
      <c r="L40" s="73">
        <v>78600</v>
      </c>
      <c r="M40" s="46">
        <v>13.3</v>
      </c>
      <c r="N40" s="73">
        <v>1037870</v>
      </c>
      <c r="O40" s="46">
        <v>18.600000000000001</v>
      </c>
      <c r="P40" s="74"/>
      <c r="Q40" s="40" t="s">
        <v>31</v>
      </c>
      <c r="R40" s="42">
        <f t="shared" si="7"/>
        <v>81474</v>
      </c>
      <c r="S40" s="46">
        <f t="shared" si="8"/>
        <v>14</v>
      </c>
      <c r="T40" s="42">
        <f t="shared" si="9"/>
        <v>78600</v>
      </c>
      <c r="U40" s="46">
        <f t="shared" si="10"/>
        <v>13.3</v>
      </c>
      <c r="V40" s="42">
        <f t="shared" si="11"/>
        <v>1659846</v>
      </c>
      <c r="W40" s="46">
        <v>16.2</v>
      </c>
      <c r="X40" s="44">
        <f t="shared" si="12"/>
        <v>21.117633587786258</v>
      </c>
      <c r="Y40" s="44">
        <f t="shared" si="13"/>
        <v>20.372707857721483</v>
      </c>
    </row>
    <row r="41" spans="1:33" x14ac:dyDescent="0.25">
      <c r="A41" s="41"/>
      <c r="B41" s="72"/>
      <c r="C41" s="58"/>
      <c r="D41" s="72"/>
      <c r="E41" s="58"/>
      <c r="F41" s="72"/>
      <c r="G41" s="58"/>
      <c r="H41" s="78"/>
      <c r="I41" s="40"/>
      <c r="J41" s="72"/>
      <c r="K41" s="58"/>
      <c r="L41" s="72"/>
      <c r="M41" s="58"/>
      <c r="N41" s="72"/>
      <c r="O41" s="58"/>
      <c r="P41" s="78"/>
      <c r="Q41" s="40"/>
      <c r="R41" s="42"/>
      <c r="S41" s="46"/>
      <c r="T41" s="42"/>
      <c r="U41" s="46"/>
      <c r="V41" s="42"/>
      <c r="W41" s="46"/>
      <c r="X41" s="44"/>
      <c r="Y41" s="44"/>
    </row>
    <row r="42" spans="1:33" ht="15.75" thickBot="1" x14ac:dyDescent="0.3">
      <c r="A42" s="50" t="s">
        <v>14</v>
      </c>
      <c r="B42" s="55">
        <v>577399</v>
      </c>
      <c r="C42" s="59">
        <v>5.2</v>
      </c>
      <c r="D42" s="55">
        <v>527712</v>
      </c>
      <c r="E42" s="59">
        <v>5.3</v>
      </c>
      <c r="F42" s="55">
        <v>4177749</v>
      </c>
      <c r="G42" s="59">
        <v>6.2</v>
      </c>
      <c r="H42" s="79"/>
      <c r="I42" s="50" t="s">
        <v>14</v>
      </c>
      <c r="J42" s="55">
        <v>589378</v>
      </c>
      <c r="K42" s="59">
        <v>4.5999999999999996</v>
      </c>
      <c r="L42" s="55">
        <v>551498</v>
      </c>
      <c r="M42" s="59">
        <v>4.5999999999999996</v>
      </c>
      <c r="N42" s="55">
        <v>5260662</v>
      </c>
      <c r="O42" s="59">
        <v>5.8</v>
      </c>
      <c r="P42" s="79"/>
      <c r="Q42" s="50" t="s">
        <v>14</v>
      </c>
      <c r="R42" s="55">
        <f>J42</f>
        <v>589378</v>
      </c>
      <c r="S42" s="60">
        <f>K42</f>
        <v>4.5999999999999996</v>
      </c>
      <c r="T42" s="55">
        <f t="shared" ref="T42" si="14">L42</f>
        <v>551498</v>
      </c>
      <c r="U42" s="60">
        <f>M42</f>
        <v>4.5999999999999996</v>
      </c>
      <c r="V42" s="55">
        <f t="shared" ref="V42" si="15">SUM(F42,N42)</f>
        <v>9438411</v>
      </c>
      <c r="W42" s="60">
        <v>5.5</v>
      </c>
      <c r="X42" s="53">
        <f t="shared" ref="X42" si="16">V42/T42</f>
        <v>17.114134593416477</v>
      </c>
      <c r="Y42" s="53">
        <f t="shared" ref="Y42" si="17">V42/R42</f>
        <v>16.014189535408516</v>
      </c>
      <c r="AE42" s="35" t="s">
        <v>49</v>
      </c>
      <c r="AF42" s="35" t="s">
        <v>51</v>
      </c>
    </row>
    <row r="43" spans="1:33" x14ac:dyDescent="0.25">
      <c r="A43" s="1" t="s">
        <v>37</v>
      </c>
      <c r="I43" s="1"/>
      <c r="Q43" s="1"/>
      <c r="AE43" s="35" t="s">
        <v>45</v>
      </c>
      <c r="AF43" s="80">
        <v>5545</v>
      </c>
    </row>
    <row r="44" spans="1:33" ht="15.75" x14ac:dyDescent="0.25">
      <c r="A44" s="1" t="s">
        <v>97</v>
      </c>
      <c r="I44" s="1"/>
      <c r="Q44" s="1"/>
      <c r="V44" s="57"/>
      <c r="W44" s="57"/>
    </row>
    <row r="45" spans="1:33" x14ac:dyDescent="0.25">
      <c r="A45" s="1" t="s">
        <v>38</v>
      </c>
      <c r="I45" s="1"/>
      <c r="Q45" s="1"/>
      <c r="AE45" s="35" t="s">
        <v>46</v>
      </c>
      <c r="AF45" s="80">
        <v>4018</v>
      </c>
    </row>
    <row r="46" spans="1:33" x14ac:dyDescent="0.25">
      <c r="A46" s="1" t="s">
        <v>39</v>
      </c>
      <c r="I46" s="47"/>
      <c r="Q46" s="47"/>
      <c r="AE46" s="35" t="s">
        <v>47</v>
      </c>
      <c r="AF46" s="80">
        <v>4661</v>
      </c>
    </row>
    <row r="47" spans="1:33" x14ac:dyDescent="0.25">
      <c r="B47" s="61">
        <f>B20-B42</f>
        <v>0</v>
      </c>
      <c r="C47" s="61">
        <f t="shared" ref="C47:AC47" si="18">C20-C42</f>
        <v>0</v>
      </c>
      <c r="D47" s="61">
        <f t="shared" si="18"/>
        <v>0</v>
      </c>
      <c r="E47" s="61">
        <f t="shared" si="18"/>
        <v>0</v>
      </c>
      <c r="F47" s="61">
        <f t="shared" si="18"/>
        <v>0</v>
      </c>
      <c r="G47" s="61">
        <f t="shared" si="18"/>
        <v>0</v>
      </c>
      <c r="H47" s="62"/>
      <c r="I47" s="35" t="e">
        <f t="shared" si="18"/>
        <v>#VALUE!</v>
      </c>
      <c r="J47" s="61">
        <f t="shared" si="18"/>
        <v>0</v>
      </c>
      <c r="K47" s="61">
        <f t="shared" si="18"/>
        <v>0</v>
      </c>
      <c r="L47" s="61">
        <f t="shared" si="18"/>
        <v>0</v>
      </c>
      <c r="M47" s="61">
        <f t="shared" si="18"/>
        <v>0</v>
      </c>
      <c r="N47" s="61">
        <f t="shared" si="18"/>
        <v>0</v>
      </c>
      <c r="O47" s="61">
        <f t="shared" si="18"/>
        <v>0</v>
      </c>
      <c r="P47" s="62"/>
      <c r="Q47" s="35" t="e">
        <f t="shared" si="18"/>
        <v>#VALUE!</v>
      </c>
      <c r="R47" s="61">
        <f t="shared" si="18"/>
        <v>0</v>
      </c>
      <c r="S47" s="61"/>
      <c r="T47" s="61">
        <f t="shared" si="18"/>
        <v>0</v>
      </c>
      <c r="U47" s="61"/>
      <c r="V47" s="61">
        <f t="shared" si="18"/>
        <v>0</v>
      </c>
      <c r="W47" s="61"/>
      <c r="X47" s="61">
        <f t="shared" si="18"/>
        <v>0</v>
      </c>
      <c r="Y47" s="61">
        <f t="shared" si="18"/>
        <v>0</v>
      </c>
      <c r="Z47" s="61">
        <f t="shared" si="18"/>
        <v>0</v>
      </c>
      <c r="AA47" s="61">
        <f t="shared" si="18"/>
        <v>0</v>
      </c>
      <c r="AB47" s="61">
        <f t="shared" si="18"/>
        <v>0</v>
      </c>
      <c r="AC47" s="61">
        <f t="shared" si="18"/>
        <v>0</v>
      </c>
      <c r="AE47" s="35" t="s">
        <v>48</v>
      </c>
      <c r="AF47" s="80">
        <v>6494</v>
      </c>
    </row>
    <row r="48" spans="1:33" x14ac:dyDescent="0.25">
      <c r="AE48" s="35" t="s">
        <v>50</v>
      </c>
      <c r="AF48" s="80">
        <v>9438</v>
      </c>
      <c r="AG48" s="61">
        <f>AF47-AF48</f>
        <v>-2944</v>
      </c>
    </row>
    <row r="49" spans="1:17" ht="15.75" x14ac:dyDescent="0.25">
      <c r="A49" s="66"/>
      <c r="I49" s="47"/>
      <c r="Q49" s="47"/>
    </row>
    <row r="50" spans="1:17" x14ac:dyDescent="0.25">
      <c r="I50" s="47"/>
      <c r="Q50" s="47"/>
    </row>
    <row r="51" spans="1:17" x14ac:dyDescent="0.25">
      <c r="I51" s="47"/>
      <c r="Q51" s="47"/>
    </row>
    <row r="52" spans="1:17" x14ac:dyDescent="0.25">
      <c r="I52" s="47"/>
      <c r="Q52" s="47"/>
    </row>
    <row r="53" spans="1:17" x14ac:dyDescent="0.25">
      <c r="I53" s="47"/>
      <c r="Q53" s="47"/>
    </row>
    <row r="54" spans="1:17" x14ac:dyDescent="0.25">
      <c r="I54" s="47"/>
      <c r="Q54" s="47"/>
    </row>
    <row r="55" spans="1:17" x14ac:dyDescent="0.25">
      <c r="I55" s="47"/>
      <c r="Q55" s="47"/>
    </row>
    <row r="56" spans="1:17" x14ac:dyDescent="0.25">
      <c r="I56" s="47"/>
      <c r="Q56" s="47"/>
    </row>
    <row r="57" spans="1:17" x14ac:dyDescent="0.25">
      <c r="I57" s="47"/>
      <c r="Q57" s="47"/>
    </row>
    <row r="58" spans="1:17" x14ac:dyDescent="0.25">
      <c r="I58" s="47"/>
      <c r="Q58" s="47"/>
    </row>
    <row r="171" spans="11:16" x14ac:dyDescent="0.25">
      <c r="K171" s="35"/>
      <c r="O171" s="64"/>
      <c r="P171" s="81"/>
    </row>
    <row r="172" spans="11:16" x14ac:dyDescent="0.25">
      <c r="K172" s="35"/>
      <c r="O172" s="64"/>
      <c r="P172" s="81"/>
    </row>
    <row r="173" spans="11:16" x14ac:dyDescent="0.25">
      <c r="K173" s="35"/>
      <c r="O173" s="64"/>
      <c r="P173" s="81"/>
    </row>
    <row r="174" spans="11:16" x14ac:dyDescent="0.25">
      <c r="K174" s="35"/>
      <c r="O174" s="64"/>
      <c r="P174" s="81"/>
    </row>
    <row r="175" spans="11:16" x14ac:dyDescent="0.25">
      <c r="K175" s="35"/>
      <c r="O175" s="64"/>
      <c r="P175" s="81"/>
    </row>
    <row r="176" spans="11:16" x14ac:dyDescent="0.25">
      <c r="K176" s="35"/>
      <c r="O176" s="64"/>
      <c r="P176" s="81"/>
    </row>
    <row r="177" spans="11:16" x14ac:dyDescent="0.25">
      <c r="K177" s="35"/>
      <c r="O177" s="64"/>
      <c r="P177" s="81"/>
    </row>
    <row r="178" spans="11:16" x14ac:dyDescent="0.25">
      <c r="K178" s="35"/>
      <c r="O178" s="64"/>
      <c r="P178" s="81"/>
    </row>
    <row r="179" spans="11:16" x14ac:dyDescent="0.25">
      <c r="K179" s="35"/>
      <c r="O179" s="64"/>
      <c r="P179" s="81"/>
    </row>
    <row r="180" spans="11:16" x14ac:dyDescent="0.25">
      <c r="K180" s="35"/>
      <c r="O180" s="64"/>
      <c r="P180" s="81"/>
    </row>
    <row r="181" spans="11:16" x14ac:dyDescent="0.25">
      <c r="K181" s="35"/>
      <c r="O181" s="64"/>
      <c r="P181" s="81"/>
    </row>
    <row r="182" spans="11:16" x14ac:dyDescent="0.25">
      <c r="K182" s="35"/>
      <c r="O182" s="64"/>
      <c r="P182" s="81"/>
    </row>
    <row r="183" spans="11:16" x14ac:dyDescent="0.25">
      <c r="K183" s="35"/>
      <c r="O183" s="64"/>
      <c r="P183" s="81"/>
    </row>
    <row r="184" spans="11:16" x14ac:dyDescent="0.25">
      <c r="K184" s="35"/>
      <c r="O184" s="64"/>
      <c r="P184" s="81"/>
    </row>
    <row r="185" spans="11:16" x14ac:dyDescent="0.25">
      <c r="K185" s="35"/>
      <c r="O185" s="64"/>
      <c r="P185" s="81"/>
    </row>
    <row r="186" spans="11:16" x14ac:dyDescent="0.25">
      <c r="K186" s="35"/>
      <c r="O186" s="64"/>
      <c r="P186" s="81"/>
    </row>
    <row r="187" spans="11:16" x14ac:dyDescent="0.25">
      <c r="K187" s="35"/>
      <c r="O187" s="64"/>
      <c r="P187" s="81"/>
    </row>
    <row r="188" spans="11:16" x14ac:dyDescent="0.25">
      <c r="K188" s="35"/>
      <c r="O188" s="64"/>
      <c r="P188" s="81"/>
    </row>
    <row r="189" spans="11:16" x14ac:dyDescent="0.25">
      <c r="K189" s="35"/>
      <c r="O189" s="64"/>
      <c r="P189" s="81"/>
    </row>
    <row r="190" spans="11:16" x14ac:dyDescent="0.25">
      <c r="K190" s="35"/>
      <c r="O190" s="64"/>
      <c r="P190" s="81"/>
    </row>
    <row r="191" spans="11:16" x14ac:dyDescent="0.25">
      <c r="K191" s="35"/>
      <c r="O191" s="64"/>
      <c r="P191" s="81"/>
    </row>
    <row r="192" spans="11:16" x14ac:dyDescent="0.25">
      <c r="K192" s="35"/>
      <c r="O192" s="64"/>
      <c r="P192" s="81"/>
    </row>
    <row r="193" spans="11:16" x14ac:dyDescent="0.25">
      <c r="K193" s="35"/>
      <c r="O193" s="64"/>
      <c r="P193" s="81"/>
    </row>
    <row r="194" spans="11:16" x14ac:dyDescent="0.25">
      <c r="K194" s="35"/>
      <c r="O194" s="64"/>
      <c r="P194" s="81"/>
    </row>
    <row r="195" spans="11:16" x14ac:dyDescent="0.25">
      <c r="K195" s="35"/>
      <c r="O195" s="64"/>
      <c r="P195" s="81"/>
    </row>
    <row r="196" spans="11:16" x14ac:dyDescent="0.25">
      <c r="K196" s="35"/>
      <c r="O196" s="64"/>
      <c r="P196" s="81"/>
    </row>
    <row r="197" spans="11:16" x14ac:dyDescent="0.25">
      <c r="K197" s="35"/>
      <c r="O197" s="64"/>
      <c r="P197" s="81"/>
    </row>
    <row r="198" spans="11:16" x14ac:dyDescent="0.25">
      <c r="K198" s="35"/>
      <c r="O198" s="64"/>
      <c r="P198" s="81"/>
    </row>
    <row r="199" spans="11:16" x14ac:dyDescent="0.25">
      <c r="K199" s="35"/>
      <c r="O199" s="64"/>
      <c r="P199" s="81"/>
    </row>
    <row r="200" spans="11:16" x14ac:dyDescent="0.25">
      <c r="K200" s="35"/>
      <c r="O200" s="64"/>
      <c r="P200" s="81"/>
    </row>
    <row r="201" spans="11:16" x14ac:dyDescent="0.25">
      <c r="K201" s="35"/>
      <c r="O201" s="64"/>
      <c r="P201" s="81"/>
    </row>
    <row r="202" spans="11:16" x14ac:dyDescent="0.25">
      <c r="K202" s="35"/>
      <c r="O202" s="64"/>
      <c r="P202" s="81"/>
    </row>
    <row r="203" spans="11:16" x14ac:dyDescent="0.25">
      <c r="K203" s="35"/>
      <c r="O203" s="64"/>
      <c r="P203" s="81"/>
    </row>
    <row r="204" spans="11:16" x14ac:dyDescent="0.25">
      <c r="K204" s="35"/>
      <c r="O204" s="64"/>
      <c r="P204" s="81"/>
    </row>
    <row r="205" spans="11:16" x14ac:dyDescent="0.25">
      <c r="K205" s="35"/>
      <c r="O205" s="64"/>
      <c r="P205" s="81"/>
    </row>
    <row r="206" spans="11:16" x14ac:dyDescent="0.25">
      <c r="K206" s="35"/>
      <c r="O206" s="64"/>
      <c r="P206" s="81"/>
    </row>
    <row r="207" spans="11:16" x14ac:dyDescent="0.25">
      <c r="K207" s="35"/>
      <c r="O207" s="64"/>
      <c r="P207" s="81"/>
    </row>
    <row r="208" spans="11:16" x14ac:dyDescent="0.25">
      <c r="K208" s="35"/>
      <c r="O208" s="64"/>
      <c r="P208" s="81"/>
    </row>
    <row r="209" spans="11:16" x14ac:dyDescent="0.25">
      <c r="K209" s="35"/>
      <c r="O209" s="64"/>
      <c r="P209" s="81"/>
    </row>
    <row r="210" spans="11:16" x14ac:dyDescent="0.25">
      <c r="K210" s="35"/>
      <c r="O210" s="64"/>
      <c r="P210" s="81"/>
    </row>
    <row r="211" spans="11:16" x14ac:dyDescent="0.25">
      <c r="K211" s="35"/>
      <c r="O211" s="64"/>
      <c r="P211" s="81"/>
    </row>
    <row r="212" spans="11:16" x14ac:dyDescent="0.25">
      <c r="K212" s="35"/>
      <c r="O212" s="64"/>
      <c r="P212" s="81"/>
    </row>
    <row r="213" spans="11:16" x14ac:dyDescent="0.25">
      <c r="K213" s="35"/>
      <c r="O213" s="64"/>
      <c r="P213" s="81"/>
    </row>
    <row r="214" spans="11:16" x14ac:dyDescent="0.25">
      <c r="K214" s="35"/>
      <c r="O214" s="64"/>
      <c r="P214" s="81"/>
    </row>
    <row r="215" spans="11:16" x14ac:dyDescent="0.25">
      <c r="K215" s="35"/>
      <c r="O215" s="64"/>
      <c r="P215" s="81"/>
    </row>
    <row r="216" spans="11:16" x14ac:dyDescent="0.25">
      <c r="K216" s="35"/>
      <c r="O216" s="64"/>
      <c r="P216" s="81"/>
    </row>
    <row r="217" spans="11:16" x14ac:dyDescent="0.25">
      <c r="K217" s="35"/>
      <c r="O217" s="64"/>
      <c r="P217" s="81"/>
    </row>
    <row r="218" spans="11:16" x14ac:dyDescent="0.25">
      <c r="K218" s="35"/>
      <c r="O218" s="64"/>
      <c r="P218" s="81"/>
    </row>
    <row r="219" spans="11:16" x14ac:dyDescent="0.25">
      <c r="K219" s="35"/>
      <c r="O219" s="64"/>
      <c r="P219" s="81"/>
    </row>
    <row r="220" spans="11:16" x14ac:dyDescent="0.25">
      <c r="K220" s="35"/>
      <c r="O220" s="64"/>
      <c r="P220" s="81"/>
    </row>
    <row r="221" spans="11:16" x14ac:dyDescent="0.25">
      <c r="K221" s="35"/>
      <c r="O221" s="64"/>
      <c r="P221" s="81"/>
    </row>
    <row r="222" spans="11:16" x14ac:dyDescent="0.25">
      <c r="K222" s="35"/>
      <c r="O222" s="64"/>
      <c r="P222" s="81"/>
    </row>
    <row r="223" spans="11:16" x14ac:dyDescent="0.25">
      <c r="K223" s="35"/>
      <c r="O223" s="64"/>
      <c r="P223" s="81"/>
    </row>
    <row r="224" spans="11:16" x14ac:dyDescent="0.25">
      <c r="K224" s="35"/>
      <c r="O224" s="64"/>
      <c r="P224" s="81"/>
    </row>
    <row r="225" spans="11:16" x14ac:dyDescent="0.25">
      <c r="K225" s="35"/>
      <c r="O225" s="64"/>
      <c r="P225" s="81"/>
    </row>
    <row r="226" spans="11:16" x14ac:dyDescent="0.25">
      <c r="K226" s="35"/>
      <c r="O226" s="64"/>
      <c r="P226" s="81"/>
    </row>
    <row r="227" spans="11:16" x14ac:dyDescent="0.25">
      <c r="K227" s="35"/>
      <c r="O227" s="64"/>
      <c r="P227" s="81"/>
    </row>
    <row r="228" spans="11:16" x14ac:dyDescent="0.25">
      <c r="K228" s="35"/>
      <c r="O228" s="64"/>
      <c r="P228" s="81"/>
    </row>
    <row r="229" spans="11:16" x14ac:dyDescent="0.25">
      <c r="K229" s="35"/>
      <c r="O229" s="64"/>
      <c r="P229" s="81"/>
    </row>
    <row r="230" spans="11:16" x14ac:dyDescent="0.25">
      <c r="K230" s="35"/>
      <c r="O230" s="64"/>
      <c r="P230" s="81"/>
    </row>
    <row r="231" spans="11:16" x14ac:dyDescent="0.25">
      <c r="K231" s="35"/>
      <c r="O231" s="64"/>
      <c r="P231" s="81"/>
    </row>
    <row r="232" spans="11:16" x14ac:dyDescent="0.25">
      <c r="K232" s="35"/>
      <c r="O232" s="64"/>
      <c r="P232" s="81"/>
    </row>
    <row r="233" spans="11:16" x14ac:dyDescent="0.25">
      <c r="K233" s="35"/>
      <c r="O233" s="64"/>
      <c r="P233" s="81"/>
    </row>
    <row r="234" spans="11:16" x14ac:dyDescent="0.25">
      <c r="K234" s="35"/>
      <c r="O234" s="64"/>
      <c r="P234" s="81"/>
    </row>
    <row r="235" spans="11:16" x14ac:dyDescent="0.25">
      <c r="K235" s="35"/>
      <c r="O235" s="64"/>
      <c r="P235" s="81"/>
    </row>
    <row r="236" spans="11:16" x14ac:dyDescent="0.25">
      <c r="K236" s="35"/>
      <c r="O236" s="64"/>
      <c r="P236" s="81"/>
    </row>
    <row r="237" spans="11:16" x14ac:dyDescent="0.25">
      <c r="K237" s="35"/>
      <c r="O237" s="64"/>
      <c r="P237" s="81"/>
    </row>
    <row r="238" spans="11:16" x14ac:dyDescent="0.25">
      <c r="K238" s="35"/>
      <c r="O238" s="64"/>
      <c r="P238" s="81"/>
    </row>
    <row r="239" spans="11:16" x14ac:dyDescent="0.25">
      <c r="K239" s="35"/>
      <c r="O239" s="64"/>
      <c r="P239" s="81"/>
    </row>
    <row r="240" spans="11:16" x14ac:dyDescent="0.25">
      <c r="K240" s="35"/>
      <c r="O240" s="64"/>
      <c r="P240" s="81"/>
    </row>
    <row r="241" spans="11:16" x14ac:dyDescent="0.25">
      <c r="K241" s="35"/>
      <c r="O241" s="64"/>
      <c r="P241" s="81"/>
    </row>
    <row r="242" spans="11:16" x14ac:dyDescent="0.25">
      <c r="K242" s="35"/>
      <c r="O242" s="64"/>
      <c r="P242" s="81"/>
    </row>
    <row r="243" spans="11:16" x14ac:dyDescent="0.25">
      <c r="K243" s="35"/>
      <c r="O243" s="64"/>
      <c r="P243" s="81"/>
    </row>
    <row r="244" spans="11:16" x14ac:dyDescent="0.25">
      <c r="K244" s="35"/>
      <c r="O244" s="64"/>
      <c r="P244" s="81"/>
    </row>
    <row r="245" spans="11:16" x14ac:dyDescent="0.25">
      <c r="K245" s="35"/>
      <c r="O245" s="64"/>
      <c r="P245" s="81"/>
    </row>
    <row r="246" spans="11:16" x14ac:dyDescent="0.25">
      <c r="K246" s="35"/>
      <c r="O246" s="64"/>
      <c r="P246" s="81"/>
    </row>
    <row r="247" spans="11:16" x14ac:dyDescent="0.25">
      <c r="K247" s="35"/>
      <c r="O247" s="64"/>
      <c r="P247" s="81"/>
    </row>
    <row r="248" spans="11:16" x14ac:dyDescent="0.25">
      <c r="K248" s="35"/>
      <c r="O248" s="64"/>
      <c r="P248" s="81"/>
    </row>
    <row r="249" spans="11:16" x14ac:dyDescent="0.25">
      <c r="K249" s="35"/>
      <c r="O249" s="64"/>
      <c r="P249" s="81"/>
    </row>
    <row r="250" spans="11:16" x14ac:dyDescent="0.25">
      <c r="K250" s="35"/>
      <c r="O250" s="64"/>
      <c r="P250" s="81"/>
    </row>
    <row r="251" spans="11:16" x14ac:dyDescent="0.25">
      <c r="K251" s="35"/>
      <c r="O251" s="64"/>
      <c r="P251" s="81"/>
    </row>
    <row r="252" spans="11:16" x14ac:dyDescent="0.25">
      <c r="K252" s="35"/>
      <c r="O252" s="64"/>
      <c r="P252" s="81"/>
    </row>
    <row r="253" spans="11:16" x14ac:dyDescent="0.25">
      <c r="K253" s="35"/>
      <c r="O253" s="64"/>
      <c r="P253" s="81"/>
    </row>
    <row r="254" spans="11:16" x14ac:dyDescent="0.25">
      <c r="K254" s="35"/>
      <c r="O254" s="64"/>
      <c r="P254" s="81"/>
    </row>
    <row r="255" spans="11:16" x14ac:dyDescent="0.25">
      <c r="K255" s="35"/>
      <c r="O255" s="64"/>
      <c r="P255" s="81"/>
    </row>
    <row r="256" spans="11:16" x14ac:dyDescent="0.25">
      <c r="K256" s="35"/>
      <c r="O256" s="64"/>
      <c r="P256" s="81"/>
    </row>
    <row r="257" spans="11:16" x14ac:dyDescent="0.25">
      <c r="K257" s="35"/>
      <c r="O257" s="64"/>
      <c r="P257" s="81"/>
    </row>
    <row r="258" spans="11:16" x14ac:dyDescent="0.25">
      <c r="K258" s="35"/>
      <c r="O258" s="64"/>
      <c r="P258" s="81"/>
    </row>
    <row r="259" spans="11:16" x14ac:dyDescent="0.25">
      <c r="K259" s="35"/>
      <c r="O259" s="64"/>
      <c r="P259" s="81"/>
    </row>
    <row r="260" spans="11:16" x14ac:dyDescent="0.25">
      <c r="K260" s="35"/>
      <c r="O260" s="64"/>
      <c r="P260" s="81"/>
    </row>
    <row r="261" spans="11:16" x14ac:dyDescent="0.25">
      <c r="K261" s="35"/>
      <c r="O261" s="64"/>
      <c r="P261" s="81"/>
    </row>
    <row r="262" spans="11:16" x14ac:dyDescent="0.25">
      <c r="K262" s="35"/>
      <c r="O262" s="64"/>
      <c r="P262" s="81"/>
    </row>
    <row r="263" spans="11:16" x14ac:dyDescent="0.25">
      <c r="K263" s="35"/>
      <c r="O263" s="64"/>
      <c r="P263" s="81"/>
    </row>
    <row r="264" spans="11:16" x14ac:dyDescent="0.25">
      <c r="K264" s="35"/>
      <c r="O264" s="64"/>
      <c r="P264" s="81"/>
    </row>
    <row r="265" spans="11:16" x14ac:dyDescent="0.25">
      <c r="K265" s="35"/>
      <c r="O265" s="64"/>
      <c r="P265" s="81"/>
    </row>
    <row r="266" spans="11:16" x14ac:dyDescent="0.25">
      <c r="K266" s="35"/>
      <c r="O266" s="64"/>
      <c r="P266" s="81"/>
    </row>
    <row r="267" spans="11:16" x14ac:dyDescent="0.25">
      <c r="K267" s="35"/>
      <c r="O267" s="64"/>
      <c r="P267" s="81"/>
    </row>
    <row r="268" spans="11:16" x14ac:dyDescent="0.25">
      <c r="K268" s="35"/>
      <c r="O268" s="64"/>
      <c r="P268" s="81"/>
    </row>
    <row r="269" spans="11:16" x14ac:dyDescent="0.25">
      <c r="K269" s="35"/>
      <c r="O269" s="64"/>
      <c r="P269" s="81"/>
    </row>
    <row r="270" spans="11:16" x14ac:dyDescent="0.25">
      <c r="K270" s="35"/>
      <c r="O270" s="64"/>
      <c r="P270" s="81"/>
    </row>
    <row r="271" spans="11:16" x14ac:dyDescent="0.25">
      <c r="K271" s="35"/>
      <c r="O271" s="64"/>
      <c r="P271" s="81"/>
    </row>
    <row r="272" spans="11:16" x14ac:dyDescent="0.25">
      <c r="K272" s="35"/>
      <c r="O272" s="64"/>
      <c r="P272" s="81"/>
    </row>
    <row r="273" spans="11:16" x14ac:dyDescent="0.25">
      <c r="K273" s="35"/>
      <c r="O273" s="64"/>
      <c r="P273" s="81"/>
    </row>
    <row r="274" spans="11:16" x14ac:dyDescent="0.25">
      <c r="K274" s="35"/>
      <c r="O274" s="64"/>
      <c r="P274" s="81"/>
    </row>
    <row r="275" spans="11:16" x14ac:dyDescent="0.25">
      <c r="K275" s="35"/>
      <c r="O275" s="64"/>
      <c r="P275" s="81"/>
    </row>
    <row r="276" spans="11:16" x14ac:dyDescent="0.25">
      <c r="K276" s="35"/>
      <c r="O276" s="64"/>
      <c r="P276" s="81"/>
    </row>
    <row r="277" spans="11:16" x14ac:dyDescent="0.25">
      <c r="K277" s="35"/>
      <c r="O277" s="64"/>
      <c r="P277" s="81"/>
    </row>
    <row r="278" spans="11:16" x14ac:dyDescent="0.25">
      <c r="K278" s="35"/>
      <c r="O278" s="64"/>
      <c r="P278" s="81"/>
    </row>
    <row r="279" spans="11:16" x14ac:dyDescent="0.25">
      <c r="K279" s="35"/>
      <c r="O279" s="64"/>
      <c r="P279" s="81"/>
    </row>
    <row r="280" spans="11:16" x14ac:dyDescent="0.25">
      <c r="K280" s="35"/>
      <c r="O280" s="64"/>
      <c r="P280" s="81"/>
    </row>
    <row r="281" spans="11:16" x14ac:dyDescent="0.25">
      <c r="K281" s="35"/>
      <c r="O281" s="64"/>
      <c r="P281" s="81"/>
    </row>
    <row r="282" spans="11:16" x14ac:dyDescent="0.25">
      <c r="K282" s="35"/>
      <c r="O282" s="64"/>
      <c r="P282" s="81"/>
    </row>
    <row r="283" spans="11:16" x14ac:dyDescent="0.25">
      <c r="K283" s="35"/>
      <c r="O283" s="64"/>
      <c r="P283" s="81"/>
    </row>
    <row r="284" spans="11:16" x14ac:dyDescent="0.25">
      <c r="K284" s="35"/>
      <c r="O284" s="64"/>
      <c r="P284" s="81"/>
    </row>
    <row r="285" spans="11:16" x14ac:dyDescent="0.25">
      <c r="K285" s="35"/>
      <c r="O285" s="64"/>
      <c r="P285" s="81"/>
    </row>
    <row r="286" spans="11:16" x14ac:dyDescent="0.25">
      <c r="K286" s="35"/>
      <c r="O286" s="64"/>
      <c r="P286" s="81"/>
    </row>
    <row r="287" spans="11:16" x14ac:dyDescent="0.25">
      <c r="K287" s="35"/>
      <c r="O287" s="64"/>
      <c r="P287" s="81"/>
    </row>
    <row r="288" spans="11:16" x14ac:dyDescent="0.25">
      <c r="K288" s="35"/>
      <c r="O288" s="64"/>
      <c r="P288" s="81"/>
    </row>
    <row r="289" spans="11:16" x14ac:dyDescent="0.25">
      <c r="K289" s="35"/>
      <c r="O289" s="64"/>
      <c r="P289" s="81"/>
    </row>
    <row r="290" spans="11:16" x14ac:dyDescent="0.25">
      <c r="K290" s="35"/>
      <c r="O290" s="64"/>
      <c r="P290" s="81"/>
    </row>
    <row r="291" spans="11:16" x14ac:dyDescent="0.25">
      <c r="K291" s="35"/>
      <c r="O291" s="64"/>
      <c r="P291" s="81"/>
    </row>
    <row r="292" spans="11:16" x14ac:dyDescent="0.25">
      <c r="K292" s="35"/>
      <c r="O292" s="64"/>
      <c r="P292" s="81"/>
    </row>
    <row r="293" spans="11:16" x14ac:dyDescent="0.25">
      <c r="K293" s="35"/>
      <c r="O293" s="64"/>
      <c r="P293" s="81"/>
    </row>
    <row r="294" spans="11:16" x14ac:dyDescent="0.25">
      <c r="K294" s="35"/>
      <c r="O294" s="64"/>
      <c r="P294" s="81"/>
    </row>
    <row r="295" spans="11:16" x14ac:dyDescent="0.25">
      <c r="K295" s="35"/>
      <c r="O295" s="64"/>
      <c r="P295" s="81"/>
    </row>
    <row r="296" spans="11:16" x14ac:dyDescent="0.25">
      <c r="K296" s="35"/>
      <c r="O296" s="64"/>
      <c r="P296" s="81"/>
    </row>
    <row r="297" spans="11:16" x14ac:dyDescent="0.25">
      <c r="K297" s="35"/>
      <c r="O297" s="64"/>
      <c r="P297" s="81"/>
    </row>
    <row r="298" spans="11:16" x14ac:dyDescent="0.25">
      <c r="K298" s="35"/>
      <c r="O298" s="64"/>
      <c r="P298" s="81"/>
    </row>
    <row r="299" spans="11:16" x14ac:dyDescent="0.25">
      <c r="K299" s="35"/>
      <c r="O299" s="64"/>
      <c r="P299" s="81"/>
    </row>
    <row r="300" spans="11:16" x14ac:dyDescent="0.25">
      <c r="K300" s="35"/>
      <c r="O300" s="64"/>
      <c r="P300" s="81"/>
    </row>
    <row r="301" spans="11:16" x14ac:dyDescent="0.25">
      <c r="K301" s="35"/>
      <c r="O301" s="64"/>
      <c r="P301" s="81"/>
    </row>
    <row r="302" spans="11:16" x14ac:dyDescent="0.25">
      <c r="K302" s="35"/>
      <c r="O302" s="64"/>
      <c r="P302" s="81"/>
    </row>
    <row r="303" spans="11:16" x14ac:dyDescent="0.25">
      <c r="K303" s="35"/>
      <c r="O303" s="64"/>
      <c r="P303" s="81"/>
    </row>
    <row r="304" spans="11:16" x14ac:dyDescent="0.25">
      <c r="K304" s="35"/>
      <c r="O304" s="64"/>
      <c r="P304" s="81"/>
    </row>
    <row r="305" spans="11:16" x14ac:dyDescent="0.25">
      <c r="K305" s="35"/>
      <c r="O305" s="64"/>
      <c r="P305" s="81"/>
    </row>
    <row r="306" spans="11:16" x14ac:dyDescent="0.25">
      <c r="K306" s="35"/>
      <c r="O306" s="64"/>
      <c r="P306" s="81"/>
    </row>
    <row r="307" spans="11:16" x14ac:dyDescent="0.25">
      <c r="K307" s="35"/>
      <c r="O307" s="64"/>
      <c r="P307" s="81"/>
    </row>
    <row r="308" spans="11:16" x14ac:dyDescent="0.25">
      <c r="K308" s="35"/>
      <c r="O308" s="64"/>
      <c r="P308" s="81"/>
    </row>
    <row r="309" spans="11:16" x14ac:dyDescent="0.25">
      <c r="K309" s="35"/>
      <c r="O309" s="64"/>
      <c r="P309" s="81"/>
    </row>
    <row r="310" spans="11:16" x14ac:dyDescent="0.25">
      <c r="K310" s="35"/>
      <c r="O310" s="64"/>
      <c r="P310" s="81"/>
    </row>
    <row r="311" spans="11:16" x14ac:dyDescent="0.25">
      <c r="K311" s="35"/>
      <c r="O311" s="64"/>
      <c r="P311" s="81"/>
    </row>
    <row r="312" spans="11:16" x14ac:dyDescent="0.25">
      <c r="K312" s="35"/>
      <c r="O312" s="64"/>
      <c r="P312" s="81"/>
    </row>
    <row r="313" spans="11:16" x14ac:dyDescent="0.25">
      <c r="K313" s="35"/>
      <c r="O313" s="64"/>
      <c r="P313" s="81"/>
    </row>
    <row r="314" spans="11:16" x14ac:dyDescent="0.25">
      <c r="K314" s="35"/>
      <c r="O314" s="64"/>
      <c r="P314" s="81"/>
    </row>
    <row r="315" spans="11:16" x14ac:dyDescent="0.25">
      <c r="K315" s="35"/>
      <c r="O315" s="64"/>
      <c r="P315" s="81"/>
    </row>
    <row r="316" spans="11:16" x14ac:dyDescent="0.25">
      <c r="K316" s="35"/>
      <c r="O316" s="64"/>
      <c r="P316" s="81"/>
    </row>
    <row r="317" spans="11:16" x14ac:dyDescent="0.25">
      <c r="K317" s="35"/>
      <c r="O317" s="64"/>
      <c r="P317" s="81"/>
    </row>
    <row r="318" spans="11:16" x14ac:dyDescent="0.25">
      <c r="K318" s="35"/>
      <c r="O318" s="64"/>
      <c r="P318" s="81"/>
    </row>
    <row r="319" spans="11:16" x14ac:dyDescent="0.25">
      <c r="K319" s="35"/>
      <c r="O319" s="64"/>
      <c r="P319" s="81"/>
    </row>
    <row r="320" spans="11:16" x14ac:dyDescent="0.25">
      <c r="K320" s="35"/>
      <c r="O320" s="64"/>
      <c r="P320" s="81"/>
    </row>
    <row r="321" spans="11:16" x14ac:dyDescent="0.25">
      <c r="K321" s="35"/>
      <c r="O321" s="64"/>
      <c r="P321" s="81"/>
    </row>
    <row r="322" spans="11:16" x14ac:dyDescent="0.25">
      <c r="K322" s="35"/>
      <c r="O322" s="64"/>
      <c r="P322" s="81"/>
    </row>
    <row r="323" spans="11:16" x14ac:dyDescent="0.25">
      <c r="K323" s="35"/>
      <c r="O323" s="64"/>
      <c r="P323" s="81"/>
    </row>
    <row r="324" spans="11:16" x14ac:dyDescent="0.25">
      <c r="K324" s="35"/>
      <c r="O324" s="64"/>
      <c r="P324" s="81"/>
    </row>
    <row r="325" spans="11:16" x14ac:dyDescent="0.25">
      <c r="K325" s="35"/>
      <c r="O325" s="64"/>
      <c r="P325" s="81"/>
    </row>
    <row r="326" spans="11:16" x14ac:dyDescent="0.25">
      <c r="K326" s="35"/>
      <c r="O326" s="64"/>
      <c r="P326" s="81"/>
    </row>
    <row r="327" spans="11:16" x14ac:dyDescent="0.25">
      <c r="K327" s="35"/>
      <c r="O327" s="64"/>
      <c r="P327" s="81"/>
    </row>
    <row r="328" spans="11:16" x14ac:dyDescent="0.25">
      <c r="K328" s="35"/>
      <c r="O328" s="64"/>
      <c r="P328" s="81"/>
    </row>
    <row r="329" spans="11:16" x14ac:dyDescent="0.25">
      <c r="K329" s="35"/>
      <c r="O329" s="64"/>
      <c r="P329" s="81"/>
    </row>
    <row r="330" spans="11:16" x14ac:dyDescent="0.25">
      <c r="K330" s="35"/>
      <c r="O330" s="64"/>
      <c r="P330" s="81"/>
    </row>
    <row r="331" spans="11:16" x14ac:dyDescent="0.25">
      <c r="K331" s="35"/>
      <c r="O331" s="64"/>
      <c r="P331" s="81"/>
    </row>
    <row r="332" spans="11:16" x14ac:dyDescent="0.25">
      <c r="K332" s="35"/>
      <c r="O332" s="64"/>
      <c r="P332" s="81"/>
    </row>
    <row r="333" spans="11:16" x14ac:dyDescent="0.25">
      <c r="K333" s="35"/>
      <c r="O333" s="64"/>
      <c r="P333" s="81"/>
    </row>
    <row r="334" spans="11:16" x14ac:dyDescent="0.25">
      <c r="K334" s="35"/>
      <c r="O334" s="64"/>
      <c r="P334" s="81"/>
    </row>
    <row r="335" spans="11:16" x14ac:dyDescent="0.25">
      <c r="K335" s="35"/>
      <c r="O335" s="64"/>
      <c r="P335" s="81"/>
    </row>
    <row r="336" spans="11:16" x14ac:dyDescent="0.25">
      <c r="K336" s="35"/>
      <c r="O336" s="64"/>
      <c r="P336" s="81"/>
    </row>
    <row r="337" spans="11:16" x14ac:dyDescent="0.25">
      <c r="K337" s="35"/>
      <c r="O337" s="64"/>
      <c r="P337" s="81"/>
    </row>
    <row r="338" spans="11:16" x14ac:dyDescent="0.25">
      <c r="K338" s="35"/>
      <c r="O338" s="64"/>
      <c r="P338" s="81"/>
    </row>
    <row r="339" spans="11:16" x14ac:dyDescent="0.25">
      <c r="K339" s="35"/>
      <c r="O339" s="64"/>
      <c r="P339" s="81"/>
    </row>
    <row r="340" spans="11:16" x14ac:dyDescent="0.25">
      <c r="K340" s="35"/>
      <c r="O340" s="64"/>
      <c r="P340" s="81"/>
    </row>
    <row r="341" spans="11:16" x14ac:dyDescent="0.25">
      <c r="K341" s="35"/>
      <c r="O341" s="64"/>
      <c r="P341" s="81"/>
    </row>
    <row r="342" spans="11:16" x14ac:dyDescent="0.25">
      <c r="K342" s="35"/>
      <c r="O342" s="64"/>
      <c r="P342" s="81"/>
    </row>
    <row r="343" spans="11:16" x14ac:dyDescent="0.25">
      <c r="K343" s="35"/>
      <c r="O343" s="64"/>
      <c r="P343" s="81"/>
    </row>
    <row r="344" spans="11:16" x14ac:dyDescent="0.25">
      <c r="K344" s="35"/>
      <c r="O344" s="64"/>
      <c r="P344" s="81"/>
    </row>
    <row r="345" spans="11:16" x14ac:dyDescent="0.25">
      <c r="K345" s="35"/>
      <c r="O345" s="64"/>
      <c r="P345" s="81"/>
    </row>
    <row r="346" spans="11:16" x14ac:dyDescent="0.25">
      <c r="K346" s="35"/>
      <c r="O346" s="64"/>
      <c r="P346" s="81"/>
    </row>
    <row r="347" spans="11:16" x14ac:dyDescent="0.25">
      <c r="K347" s="35"/>
      <c r="O347" s="64"/>
      <c r="P347" s="81"/>
    </row>
    <row r="348" spans="11:16" x14ac:dyDescent="0.25">
      <c r="K348" s="35"/>
      <c r="O348" s="64"/>
      <c r="P348" s="81"/>
    </row>
    <row r="349" spans="11:16" x14ac:dyDescent="0.25">
      <c r="K349" s="35"/>
      <c r="O349" s="64"/>
      <c r="P349" s="81"/>
    </row>
    <row r="350" spans="11:16" x14ac:dyDescent="0.25">
      <c r="K350" s="35"/>
      <c r="O350" s="64"/>
      <c r="P350" s="81"/>
    </row>
    <row r="351" spans="11:16" x14ac:dyDescent="0.25">
      <c r="K351" s="35"/>
      <c r="O351" s="64"/>
      <c r="P351" s="81"/>
    </row>
    <row r="352" spans="11:16" x14ac:dyDescent="0.25">
      <c r="K352" s="35"/>
      <c r="O352" s="64"/>
      <c r="P352" s="81"/>
    </row>
    <row r="353" spans="11:16" x14ac:dyDescent="0.25">
      <c r="K353" s="35"/>
      <c r="O353" s="64"/>
      <c r="P353" s="81"/>
    </row>
    <row r="354" spans="11:16" x14ac:dyDescent="0.25">
      <c r="K354" s="35"/>
      <c r="O354" s="64"/>
      <c r="P354" s="81"/>
    </row>
    <row r="355" spans="11:16" x14ac:dyDescent="0.25">
      <c r="K355" s="35"/>
      <c r="O355" s="64"/>
      <c r="P355" s="81"/>
    </row>
    <row r="356" spans="11:16" x14ac:dyDescent="0.25">
      <c r="K356" s="35"/>
      <c r="O356" s="64"/>
      <c r="P356" s="81"/>
    </row>
    <row r="357" spans="11:16" x14ac:dyDescent="0.25">
      <c r="K357" s="35"/>
      <c r="O357" s="64"/>
      <c r="P357" s="81"/>
    </row>
    <row r="358" spans="11:16" x14ac:dyDescent="0.25">
      <c r="K358" s="35"/>
      <c r="O358" s="64"/>
      <c r="P358" s="81"/>
    </row>
    <row r="359" spans="11:16" x14ac:dyDescent="0.25">
      <c r="K359" s="35"/>
      <c r="O359" s="64"/>
      <c r="P359" s="81"/>
    </row>
    <row r="360" spans="11:16" x14ac:dyDescent="0.25">
      <c r="K360" s="35"/>
      <c r="O360" s="64"/>
      <c r="P360" s="81"/>
    </row>
    <row r="361" spans="11:16" x14ac:dyDescent="0.25">
      <c r="K361" s="35"/>
      <c r="O361" s="64"/>
      <c r="P361" s="81"/>
    </row>
    <row r="362" spans="11:16" x14ac:dyDescent="0.25">
      <c r="K362" s="35"/>
      <c r="O362" s="64"/>
      <c r="P362" s="81"/>
    </row>
    <row r="363" spans="11:16" x14ac:dyDescent="0.25">
      <c r="K363" s="35"/>
      <c r="O363" s="64"/>
      <c r="P363" s="81"/>
    </row>
    <row r="364" spans="11:16" x14ac:dyDescent="0.25">
      <c r="K364" s="35"/>
      <c r="O364" s="64"/>
      <c r="P364" s="81"/>
    </row>
    <row r="365" spans="11:16" x14ac:dyDescent="0.25">
      <c r="K365" s="35"/>
      <c r="O365" s="64"/>
      <c r="P365" s="81"/>
    </row>
    <row r="366" spans="11:16" x14ac:dyDescent="0.25">
      <c r="K366" s="35"/>
      <c r="O366" s="64"/>
      <c r="P366" s="81"/>
    </row>
    <row r="367" spans="11:16" x14ac:dyDescent="0.25">
      <c r="K367" s="35"/>
      <c r="O367" s="64"/>
      <c r="P367" s="81"/>
    </row>
    <row r="368" spans="11:16" x14ac:dyDescent="0.25">
      <c r="K368" s="35"/>
      <c r="O368" s="64"/>
      <c r="P368" s="81"/>
    </row>
    <row r="369" spans="11:16" x14ac:dyDescent="0.25">
      <c r="K369" s="35"/>
      <c r="O369" s="64"/>
      <c r="P369" s="81"/>
    </row>
    <row r="370" spans="11:16" x14ac:dyDescent="0.25">
      <c r="K370" s="35"/>
      <c r="O370" s="64"/>
      <c r="P370" s="81"/>
    </row>
    <row r="371" spans="11:16" x14ac:dyDescent="0.25">
      <c r="K371" s="35"/>
      <c r="O371" s="64"/>
      <c r="P371" s="81"/>
    </row>
    <row r="372" spans="11:16" x14ac:dyDescent="0.25">
      <c r="K372" s="35"/>
      <c r="O372" s="64"/>
      <c r="P372" s="81"/>
    </row>
    <row r="373" spans="11:16" x14ac:dyDescent="0.25">
      <c r="K373" s="35"/>
      <c r="O373" s="64"/>
      <c r="P373" s="81"/>
    </row>
    <row r="374" spans="11:16" x14ac:dyDescent="0.25">
      <c r="K374" s="35"/>
      <c r="O374" s="64"/>
      <c r="P374" s="81"/>
    </row>
    <row r="375" spans="11:16" x14ac:dyDescent="0.25">
      <c r="K375" s="35"/>
      <c r="O375" s="64"/>
      <c r="P375" s="81"/>
    </row>
    <row r="376" spans="11:16" x14ac:dyDescent="0.25">
      <c r="K376" s="35"/>
      <c r="O376" s="64"/>
      <c r="P376" s="81"/>
    </row>
    <row r="377" spans="11:16" x14ac:dyDescent="0.25">
      <c r="K377" s="35"/>
      <c r="O377" s="64"/>
      <c r="P377" s="81"/>
    </row>
    <row r="378" spans="11:16" x14ac:dyDescent="0.25">
      <c r="K378" s="35"/>
      <c r="O378" s="64"/>
      <c r="P378" s="81"/>
    </row>
    <row r="379" spans="11:16" x14ac:dyDescent="0.25">
      <c r="K379" s="35"/>
      <c r="O379" s="64"/>
      <c r="P379" s="81"/>
    </row>
    <row r="380" spans="11:16" x14ac:dyDescent="0.25">
      <c r="K380" s="35"/>
      <c r="O380" s="64"/>
      <c r="P380" s="81"/>
    </row>
    <row r="381" spans="11:16" x14ac:dyDescent="0.25">
      <c r="K381" s="35"/>
      <c r="O381" s="64"/>
      <c r="P381" s="81"/>
    </row>
    <row r="382" spans="11:16" x14ac:dyDescent="0.25">
      <c r="K382" s="35"/>
      <c r="O382" s="64"/>
      <c r="P382" s="81"/>
    </row>
    <row r="383" spans="11:16" x14ac:dyDescent="0.25">
      <c r="K383" s="35"/>
      <c r="O383" s="64"/>
      <c r="P383" s="81"/>
    </row>
    <row r="384" spans="11:16" x14ac:dyDescent="0.25">
      <c r="K384" s="35"/>
      <c r="O384" s="64"/>
      <c r="P384" s="81"/>
    </row>
    <row r="385" spans="11:16" x14ac:dyDescent="0.25">
      <c r="K385" s="35"/>
      <c r="O385" s="64"/>
      <c r="P385" s="81"/>
    </row>
  </sheetData>
  <mergeCells count="12">
    <mergeCell ref="A2:A3"/>
    <mergeCell ref="B2:G2"/>
    <mergeCell ref="J2:O2"/>
    <mergeCell ref="R2:Y2"/>
    <mergeCell ref="A28:A29"/>
    <mergeCell ref="B28:G28"/>
    <mergeCell ref="J28:O28"/>
    <mergeCell ref="R28:Y28"/>
    <mergeCell ref="I2:I3"/>
    <mergeCell ref="Q2:Q3"/>
    <mergeCell ref="I28:I29"/>
    <mergeCell ref="Q28:Q29"/>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8"/>
  <sheetViews>
    <sheetView zoomScaleNormal="100" workbookViewId="0">
      <selection sqref="A1:XFD1048576"/>
    </sheetView>
  </sheetViews>
  <sheetFormatPr defaultColWidth="9.140625" defaultRowHeight="15" x14ac:dyDescent="0.25"/>
  <cols>
    <col min="1" max="1" width="32.7109375" style="35" customWidth="1"/>
    <col min="2" max="2" width="11.85546875" style="35" customWidth="1"/>
    <col min="3" max="3" width="11.85546875" style="64" customWidth="1"/>
    <col min="4" max="4" width="11.85546875" style="35" customWidth="1"/>
    <col min="5" max="5" width="11.85546875" style="64" customWidth="1"/>
    <col min="6" max="7" width="11.85546875" style="35" customWidth="1"/>
    <col min="8" max="8" width="11.85546875" style="47" customWidth="1"/>
    <col min="9" max="9" width="32.7109375" style="35" customWidth="1"/>
    <col min="10" max="10" width="11.85546875" style="35" customWidth="1"/>
    <col min="11" max="11" width="11.85546875" style="64" customWidth="1"/>
    <col min="12" max="12" width="11.85546875" style="35" customWidth="1"/>
    <col min="13" max="13" width="11.85546875" style="64" customWidth="1"/>
    <col min="14" max="15" width="11.85546875" style="35" customWidth="1"/>
    <col min="16" max="16" width="11.85546875" style="47" customWidth="1"/>
    <col min="17" max="17" width="32.7109375" style="35" customWidth="1"/>
    <col min="18" max="19" width="13.42578125" style="35" customWidth="1"/>
    <col min="20" max="21" width="11.85546875" style="35" customWidth="1"/>
    <col min="22" max="25" width="13.42578125" style="35" customWidth="1"/>
    <col min="26" max="16384" width="9.140625" style="35"/>
  </cols>
  <sheetData>
    <row r="1" spans="1:25" s="31" customFormat="1" ht="15.75" thickBot="1" x14ac:dyDescent="0.3">
      <c r="A1" s="29" t="s">
        <v>101</v>
      </c>
      <c r="B1" s="30"/>
      <c r="C1" s="63"/>
      <c r="D1" s="30"/>
      <c r="E1" s="63"/>
      <c r="F1" s="30"/>
      <c r="G1" s="30"/>
      <c r="H1" s="29"/>
      <c r="I1" s="29"/>
      <c r="J1" s="30"/>
      <c r="K1" s="63"/>
      <c r="L1" s="30"/>
      <c r="M1" s="63"/>
      <c r="N1" s="30"/>
      <c r="O1" s="30"/>
      <c r="P1" s="29"/>
      <c r="Q1" s="29"/>
      <c r="R1" s="30"/>
      <c r="S1" s="30"/>
      <c r="T1" s="30"/>
      <c r="U1" s="30"/>
      <c r="V1" s="30"/>
      <c r="W1" s="30"/>
      <c r="X1" s="30"/>
      <c r="Y1" s="30"/>
    </row>
    <row r="2" spans="1:25" ht="15.75" thickBot="1" x14ac:dyDescent="0.3">
      <c r="A2" s="32"/>
      <c r="B2" s="70" t="s">
        <v>35</v>
      </c>
      <c r="C2" s="70"/>
      <c r="D2" s="70"/>
      <c r="E2" s="70"/>
      <c r="F2" s="70"/>
      <c r="G2" s="70"/>
      <c r="H2" s="34"/>
      <c r="I2" s="32"/>
      <c r="J2" s="70" t="s">
        <v>36</v>
      </c>
      <c r="K2" s="70"/>
      <c r="L2" s="70"/>
      <c r="M2" s="70"/>
      <c r="N2" s="70"/>
      <c r="O2" s="70"/>
      <c r="P2" s="34"/>
      <c r="Q2" s="32"/>
      <c r="R2" s="33">
        <v>2019</v>
      </c>
      <c r="S2" s="33"/>
      <c r="T2" s="33"/>
      <c r="U2" s="33"/>
      <c r="V2" s="33"/>
      <c r="W2" s="33"/>
      <c r="X2" s="33"/>
      <c r="Y2" s="33"/>
    </row>
    <row r="3" spans="1:25" ht="34.5" thickBot="1" x14ac:dyDescent="0.3">
      <c r="A3" s="36"/>
      <c r="B3" s="37" t="s">
        <v>18</v>
      </c>
      <c r="C3" s="38" t="s">
        <v>41</v>
      </c>
      <c r="D3" s="37" t="s">
        <v>19</v>
      </c>
      <c r="E3" s="38" t="s">
        <v>42</v>
      </c>
      <c r="F3" s="37" t="s">
        <v>0</v>
      </c>
      <c r="G3" s="38" t="s">
        <v>1</v>
      </c>
      <c r="H3" s="71"/>
      <c r="I3" s="36"/>
      <c r="J3" s="37" t="s">
        <v>18</v>
      </c>
      <c r="K3" s="38" t="s">
        <v>41</v>
      </c>
      <c r="L3" s="37" t="s">
        <v>19</v>
      </c>
      <c r="M3" s="38" t="s">
        <v>42</v>
      </c>
      <c r="N3" s="37" t="s">
        <v>0</v>
      </c>
      <c r="O3" s="38" t="s">
        <v>1</v>
      </c>
      <c r="P3" s="71"/>
      <c r="Q3" s="36"/>
      <c r="R3" s="37" t="s">
        <v>18</v>
      </c>
      <c r="S3" s="38" t="s">
        <v>41</v>
      </c>
      <c r="T3" s="37" t="s">
        <v>19</v>
      </c>
      <c r="U3" s="38" t="s">
        <v>42</v>
      </c>
      <c r="V3" s="37" t="s">
        <v>0</v>
      </c>
      <c r="W3" s="38" t="s">
        <v>1</v>
      </c>
      <c r="X3" s="37" t="s">
        <v>33</v>
      </c>
      <c r="Y3" s="37" t="s">
        <v>34</v>
      </c>
    </row>
    <row r="4" spans="1:25" x14ac:dyDescent="0.25">
      <c r="A4" s="41"/>
      <c r="B4" s="72"/>
      <c r="C4" s="40"/>
      <c r="D4" s="41"/>
      <c r="E4" s="40"/>
      <c r="F4" s="41"/>
      <c r="G4" s="40"/>
      <c r="H4" s="41"/>
      <c r="I4" s="40"/>
      <c r="J4" s="72"/>
      <c r="K4" s="40"/>
      <c r="L4" s="41"/>
      <c r="M4" s="40"/>
      <c r="N4" s="41"/>
      <c r="O4" s="40"/>
      <c r="P4" s="41"/>
      <c r="Q4" s="40"/>
      <c r="R4" s="40"/>
      <c r="S4" s="40"/>
      <c r="T4" s="40"/>
      <c r="U4" s="40"/>
      <c r="V4" s="40"/>
      <c r="W4" s="40"/>
      <c r="X4" s="40"/>
      <c r="Y4" s="40"/>
    </row>
    <row r="5" spans="1:25" x14ac:dyDescent="0.25">
      <c r="A5" s="41" t="s">
        <v>43</v>
      </c>
      <c r="B5" s="73">
        <v>1250</v>
      </c>
      <c r="C5" s="46">
        <v>36.799999999999997</v>
      </c>
      <c r="D5" s="73">
        <v>1250</v>
      </c>
      <c r="E5" s="46">
        <v>36.799999999999997</v>
      </c>
      <c r="F5" s="73">
        <v>4254</v>
      </c>
      <c r="G5" s="46">
        <v>36</v>
      </c>
      <c r="H5" s="74"/>
      <c r="I5" s="40" t="s">
        <v>43</v>
      </c>
      <c r="J5" s="73">
        <v>968</v>
      </c>
      <c r="K5" s="46">
        <v>37.799999999999997</v>
      </c>
      <c r="L5" s="73">
        <v>968</v>
      </c>
      <c r="M5" s="46">
        <v>37.799999999999997</v>
      </c>
      <c r="N5" s="73">
        <v>3201</v>
      </c>
      <c r="O5" s="46">
        <v>38.200000000000003</v>
      </c>
      <c r="P5" s="74"/>
      <c r="Q5" s="40" t="s">
        <v>43</v>
      </c>
      <c r="R5" s="42">
        <f>J5</f>
        <v>968</v>
      </c>
      <c r="S5" s="43">
        <f>K5</f>
        <v>37.799999999999997</v>
      </c>
      <c r="T5" s="42">
        <f>L5</f>
        <v>968</v>
      </c>
      <c r="U5" s="43">
        <f>M5</f>
        <v>37.799999999999997</v>
      </c>
      <c r="V5" s="42">
        <f>SUM(F5,N5)</f>
        <v>7455</v>
      </c>
      <c r="W5" s="43">
        <v>31.2</v>
      </c>
      <c r="X5" s="44">
        <f t="shared" ref="X5:X13" si="0">V5/T5</f>
        <v>7.7014462809917354</v>
      </c>
      <c r="Y5" s="44">
        <f t="shared" ref="Y5:Y13" si="1">V5/R5</f>
        <v>7.7014462809917354</v>
      </c>
    </row>
    <row r="6" spans="1:25" x14ac:dyDescent="0.25">
      <c r="A6" s="41" t="s">
        <v>44</v>
      </c>
      <c r="B6" s="73">
        <v>10085</v>
      </c>
      <c r="C6" s="46">
        <v>39.1</v>
      </c>
      <c r="D6" s="73">
        <v>8480</v>
      </c>
      <c r="E6" s="46">
        <v>37.9</v>
      </c>
      <c r="F6" s="73">
        <v>27124</v>
      </c>
      <c r="G6" s="46">
        <v>36.700000000000003</v>
      </c>
      <c r="H6" s="74"/>
      <c r="I6" s="40" t="s">
        <v>44</v>
      </c>
      <c r="J6" s="73">
        <v>8696</v>
      </c>
      <c r="K6" s="46">
        <v>42.3</v>
      </c>
      <c r="L6" s="73">
        <v>8613</v>
      </c>
      <c r="M6" s="46">
        <v>42.7</v>
      </c>
      <c r="N6" s="73">
        <v>22461</v>
      </c>
      <c r="O6" s="46">
        <v>40.6</v>
      </c>
      <c r="P6" s="74"/>
      <c r="Q6" s="40" t="s">
        <v>44</v>
      </c>
      <c r="R6" s="42">
        <f t="shared" ref="R6:R18" si="2">J6</f>
        <v>8696</v>
      </c>
      <c r="S6" s="43">
        <f t="shared" ref="S6:S18" si="3">K6</f>
        <v>42.3</v>
      </c>
      <c r="T6" s="42">
        <f t="shared" ref="T6:T20" si="4">L6</f>
        <v>8613</v>
      </c>
      <c r="U6" s="43">
        <f t="shared" ref="U6:U20" si="5">M6</f>
        <v>42.7</v>
      </c>
      <c r="V6" s="42">
        <f t="shared" ref="V6:V20" si="6">SUM(F6,N6)</f>
        <v>49585</v>
      </c>
      <c r="W6" s="43">
        <v>36.799999999999997</v>
      </c>
      <c r="X6" s="44">
        <f t="shared" si="0"/>
        <v>5.7569952397538602</v>
      </c>
      <c r="Y6" s="44">
        <f t="shared" si="1"/>
        <v>5.7020469181232754</v>
      </c>
    </row>
    <row r="7" spans="1:25" x14ac:dyDescent="0.25">
      <c r="A7" s="41" t="s">
        <v>9</v>
      </c>
      <c r="B7" s="73">
        <v>258</v>
      </c>
      <c r="C7" s="46">
        <v>54.1</v>
      </c>
      <c r="D7" s="73">
        <v>235</v>
      </c>
      <c r="E7" s="46">
        <v>57.6</v>
      </c>
      <c r="F7" s="73">
        <v>880</v>
      </c>
      <c r="G7" s="46">
        <v>58.1</v>
      </c>
      <c r="H7" s="74"/>
      <c r="I7" s="40" t="s">
        <v>9</v>
      </c>
      <c r="J7" s="73">
        <v>229</v>
      </c>
      <c r="K7" s="46">
        <v>47.3</v>
      </c>
      <c r="L7" s="73">
        <v>229</v>
      </c>
      <c r="M7" s="46">
        <v>47.3</v>
      </c>
      <c r="N7" s="73">
        <v>1206</v>
      </c>
      <c r="O7" s="46">
        <v>73.7</v>
      </c>
      <c r="P7" s="74"/>
      <c r="Q7" s="40" t="s">
        <v>9</v>
      </c>
      <c r="R7" s="42">
        <f t="shared" si="2"/>
        <v>229</v>
      </c>
      <c r="S7" s="43">
        <f t="shared" si="3"/>
        <v>47.3</v>
      </c>
      <c r="T7" s="42">
        <f t="shared" si="4"/>
        <v>229</v>
      </c>
      <c r="U7" s="43">
        <f t="shared" si="5"/>
        <v>47.3</v>
      </c>
      <c r="V7" s="42">
        <f t="shared" si="6"/>
        <v>2086</v>
      </c>
      <c r="W7" s="43">
        <v>56.3</v>
      </c>
      <c r="X7" s="44">
        <f t="shared" si="0"/>
        <v>9.1091703056768552</v>
      </c>
      <c r="Y7" s="44">
        <f t="shared" si="1"/>
        <v>9.1091703056768552</v>
      </c>
    </row>
    <row r="8" spans="1:25" x14ac:dyDescent="0.25">
      <c r="A8" s="41" t="s">
        <v>7</v>
      </c>
      <c r="B8" s="73">
        <v>512</v>
      </c>
      <c r="C8" s="46">
        <v>64.2</v>
      </c>
      <c r="D8" s="73">
        <v>436</v>
      </c>
      <c r="E8" s="46">
        <v>74.900000000000006</v>
      </c>
      <c r="F8" s="73">
        <v>503</v>
      </c>
      <c r="G8" s="46">
        <v>64.5</v>
      </c>
      <c r="H8" s="74"/>
      <c r="I8" s="40" t="s">
        <v>7</v>
      </c>
      <c r="J8" s="73">
        <v>148</v>
      </c>
      <c r="K8" s="46">
        <v>63.4</v>
      </c>
      <c r="L8" s="73">
        <v>65</v>
      </c>
      <c r="M8" s="46">
        <v>73.2</v>
      </c>
      <c r="N8" s="73">
        <v>651</v>
      </c>
      <c r="O8" s="46">
        <v>72.599999999999994</v>
      </c>
      <c r="P8" s="74"/>
      <c r="Q8" s="40" t="s">
        <v>7</v>
      </c>
      <c r="R8" s="42">
        <f t="shared" si="2"/>
        <v>148</v>
      </c>
      <c r="S8" s="43">
        <f t="shared" si="3"/>
        <v>63.4</v>
      </c>
      <c r="T8" s="42">
        <f t="shared" si="4"/>
        <v>65</v>
      </c>
      <c r="U8" s="43">
        <f t="shared" si="5"/>
        <v>73.2</v>
      </c>
      <c r="V8" s="42">
        <f t="shared" si="6"/>
        <v>1154</v>
      </c>
      <c r="W8" s="43">
        <v>58.2</v>
      </c>
      <c r="X8" s="44">
        <f t="shared" si="0"/>
        <v>17.753846153846155</v>
      </c>
      <c r="Y8" s="44">
        <f t="shared" si="1"/>
        <v>7.7972972972972974</v>
      </c>
    </row>
    <row r="9" spans="1:25" x14ac:dyDescent="0.25">
      <c r="A9" s="41" t="s">
        <v>8</v>
      </c>
      <c r="B9" s="73">
        <v>1090</v>
      </c>
      <c r="C9" s="46">
        <v>38.1</v>
      </c>
      <c r="D9" s="73">
        <v>793</v>
      </c>
      <c r="E9" s="46">
        <v>45</v>
      </c>
      <c r="F9" s="73">
        <v>1161</v>
      </c>
      <c r="G9" s="46">
        <v>52.7</v>
      </c>
      <c r="H9" s="74"/>
      <c r="I9" s="40" t="s">
        <v>8</v>
      </c>
      <c r="J9" s="73">
        <v>771</v>
      </c>
      <c r="K9" s="46">
        <v>24.7</v>
      </c>
      <c r="L9" s="73">
        <v>706</v>
      </c>
      <c r="M9" s="46">
        <v>25.3</v>
      </c>
      <c r="N9" s="73">
        <v>1923</v>
      </c>
      <c r="O9" s="46">
        <v>23.3</v>
      </c>
      <c r="P9" s="74"/>
      <c r="Q9" s="40" t="s">
        <v>8</v>
      </c>
      <c r="R9" s="42">
        <f t="shared" si="2"/>
        <v>771</v>
      </c>
      <c r="S9" s="43">
        <f t="shared" si="3"/>
        <v>24.7</v>
      </c>
      <c r="T9" s="42">
        <f t="shared" si="4"/>
        <v>706</v>
      </c>
      <c r="U9" s="43">
        <f t="shared" si="5"/>
        <v>25.3</v>
      </c>
      <c r="V9" s="42">
        <f t="shared" si="6"/>
        <v>3084</v>
      </c>
      <c r="W9" s="43">
        <v>24.5</v>
      </c>
      <c r="X9" s="44">
        <f t="shared" si="0"/>
        <v>4.3682719546742206</v>
      </c>
      <c r="Y9" s="44">
        <f t="shared" si="1"/>
        <v>4</v>
      </c>
    </row>
    <row r="10" spans="1:25" x14ac:dyDescent="0.25">
      <c r="A10" s="41" t="s">
        <v>13</v>
      </c>
      <c r="B10" s="73">
        <v>537</v>
      </c>
      <c r="C10" s="46">
        <v>41.1</v>
      </c>
      <c r="D10" s="73">
        <v>477</v>
      </c>
      <c r="E10" s="46">
        <v>45.9</v>
      </c>
      <c r="F10" s="73">
        <v>2121</v>
      </c>
      <c r="G10" s="46">
        <v>49.9</v>
      </c>
      <c r="H10" s="74"/>
      <c r="I10" s="40" t="s">
        <v>13</v>
      </c>
      <c r="J10" s="73">
        <v>278</v>
      </c>
      <c r="K10" s="46">
        <v>50.7</v>
      </c>
      <c r="L10" s="73">
        <v>161</v>
      </c>
      <c r="M10" s="46">
        <v>52.5</v>
      </c>
      <c r="N10" s="73">
        <v>652</v>
      </c>
      <c r="O10" s="46">
        <v>50.9</v>
      </c>
      <c r="P10" s="74"/>
      <c r="Q10" s="40" t="s">
        <v>13</v>
      </c>
      <c r="R10" s="42">
        <f t="shared" si="2"/>
        <v>278</v>
      </c>
      <c r="S10" s="43">
        <f t="shared" si="3"/>
        <v>50.7</v>
      </c>
      <c r="T10" s="42">
        <f t="shared" si="4"/>
        <v>161</v>
      </c>
      <c r="U10" s="43">
        <f t="shared" si="5"/>
        <v>52.5</v>
      </c>
      <c r="V10" s="42">
        <f t="shared" si="6"/>
        <v>2773</v>
      </c>
      <c r="W10" s="43">
        <v>44.3</v>
      </c>
      <c r="X10" s="44">
        <f t="shared" si="0"/>
        <v>17.22360248447205</v>
      </c>
      <c r="Y10" s="44">
        <f t="shared" si="1"/>
        <v>9.9748201438848927</v>
      </c>
    </row>
    <row r="11" spans="1:25" x14ac:dyDescent="0.25">
      <c r="A11" s="41" t="s">
        <v>10</v>
      </c>
      <c r="B11" s="73">
        <v>337</v>
      </c>
      <c r="C11" s="46">
        <v>46.9</v>
      </c>
      <c r="D11" s="73">
        <v>95</v>
      </c>
      <c r="E11" s="46">
        <v>62</v>
      </c>
      <c r="F11" s="73">
        <v>233</v>
      </c>
      <c r="G11" s="46">
        <v>41.5</v>
      </c>
      <c r="H11" s="74"/>
      <c r="I11" s="40" t="s">
        <v>10</v>
      </c>
      <c r="J11" s="73">
        <v>1278</v>
      </c>
      <c r="K11" s="46">
        <v>37.5</v>
      </c>
      <c r="L11" s="73">
        <v>1261</v>
      </c>
      <c r="M11" s="46">
        <v>38.1</v>
      </c>
      <c r="N11" s="73">
        <v>3594</v>
      </c>
      <c r="O11" s="46">
        <v>41.9</v>
      </c>
      <c r="P11" s="74"/>
      <c r="Q11" s="40" t="s">
        <v>10</v>
      </c>
      <c r="R11" s="42">
        <f t="shared" si="2"/>
        <v>1278</v>
      </c>
      <c r="S11" s="43">
        <f t="shared" si="3"/>
        <v>37.5</v>
      </c>
      <c r="T11" s="42">
        <f t="shared" si="4"/>
        <v>1261</v>
      </c>
      <c r="U11" s="43">
        <f t="shared" si="5"/>
        <v>38.1</v>
      </c>
      <c r="V11" s="42">
        <f t="shared" si="6"/>
        <v>3827</v>
      </c>
      <c r="W11" s="43">
        <v>39.200000000000003</v>
      </c>
      <c r="X11" s="44">
        <f t="shared" si="0"/>
        <v>3.0348929421094368</v>
      </c>
      <c r="Y11" s="44">
        <f t="shared" si="1"/>
        <v>2.9945226917057903</v>
      </c>
    </row>
    <row r="12" spans="1:25" x14ac:dyDescent="0.25">
      <c r="A12" s="41" t="s">
        <v>11</v>
      </c>
      <c r="B12" s="73">
        <v>2777</v>
      </c>
      <c r="C12" s="46">
        <v>29.3</v>
      </c>
      <c r="D12" s="73">
        <v>2581</v>
      </c>
      <c r="E12" s="46">
        <v>31.4</v>
      </c>
      <c r="F12" s="73">
        <v>13984</v>
      </c>
      <c r="G12" s="46">
        <v>32.1</v>
      </c>
      <c r="H12" s="74"/>
      <c r="I12" s="40" t="s">
        <v>11</v>
      </c>
      <c r="J12" s="73">
        <v>1149</v>
      </c>
      <c r="K12" s="46">
        <v>24.2</v>
      </c>
      <c r="L12" s="73">
        <v>1120</v>
      </c>
      <c r="M12" s="46">
        <v>24.6</v>
      </c>
      <c r="N12" s="73">
        <v>7515</v>
      </c>
      <c r="O12" s="46">
        <v>28.7</v>
      </c>
      <c r="P12" s="74"/>
      <c r="Q12" s="40" t="s">
        <v>11</v>
      </c>
      <c r="R12" s="42">
        <f t="shared" si="2"/>
        <v>1149</v>
      </c>
      <c r="S12" s="43">
        <f t="shared" si="3"/>
        <v>24.2</v>
      </c>
      <c r="T12" s="42">
        <f t="shared" si="4"/>
        <v>1120</v>
      </c>
      <c r="U12" s="43">
        <f t="shared" si="5"/>
        <v>24.6</v>
      </c>
      <c r="V12" s="42">
        <f t="shared" si="6"/>
        <v>21499</v>
      </c>
      <c r="W12" s="43">
        <v>25.9</v>
      </c>
      <c r="X12" s="44">
        <f t="shared" si="0"/>
        <v>19.195535714285715</v>
      </c>
      <c r="Y12" s="44">
        <f t="shared" si="1"/>
        <v>18.711053089643169</v>
      </c>
    </row>
    <row r="13" spans="1:25" x14ac:dyDescent="0.25">
      <c r="A13" s="41" t="s">
        <v>2</v>
      </c>
      <c r="B13" s="73">
        <v>932</v>
      </c>
      <c r="C13" s="46">
        <v>44.3</v>
      </c>
      <c r="D13" s="73">
        <v>750</v>
      </c>
      <c r="E13" s="46">
        <v>40.700000000000003</v>
      </c>
      <c r="F13" s="73">
        <v>1274</v>
      </c>
      <c r="G13" s="46">
        <v>38.799999999999997</v>
      </c>
      <c r="H13" s="74"/>
      <c r="I13" s="40" t="s">
        <v>2</v>
      </c>
      <c r="J13" s="73">
        <v>608</v>
      </c>
      <c r="K13" s="46">
        <v>48.1</v>
      </c>
      <c r="L13" s="73">
        <v>342</v>
      </c>
      <c r="M13" s="46">
        <v>51.3</v>
      </c>
      <c r="N13" s="73">
        <v>1228</v>
      </c>
      <c r="O13" s="46">
        <v>54.9</v>
      </c>
      <c r="P13" s="74"/>
      <c r="Q13" s="40" t="s">
        <v>2</v>
      </c>
      <c r="R13" s="42">
        <f t="shared" si="2"/>
        <v>608</v>
      </c>
      <c r="S13" s="43">
        <f t="shared" si="3"/>
        <v>48.1</v>
      </c>
      <c r="T13" s="42">
        <f t="shared" si="4"/>
        <v>342</v>
      </c>
      <c r="U13" s="43">
        <f t="shared" si="5"/>
        <v>51.3</v>
      </c>
      <c r="V13" s="42">
        <f t="shared" si="6"/>
        <v>2502</v>
      </c>
      <c r="W13" s="43">
        <v>40.5</v>
      </c>
      <c r="X13" s="44">
        <f t="shared" si="0"/>
        <v>7.3157894736842106</v>
      </c>
      <c r="Y13" s="44">
        <f t="shared" si="1"/>
        <v>4.1151315789473681</v>
      </c>
    </row>
    <row r="14" spans="1:25" x14ac:dyDescent="0.25">
      <c r="A14" s="41" t="s">
        <v>5</v>
      </c>
      <c r="B14" s="73">
        <v>123</v>
      </c>
      <c r="C14" s="46">
        <v>100</v>
      </c>
      <c r="D14" s="73">
        <v>0</v>
      </c>
      <c r="E14" s="46"/>
      <c r="F14" s="73">
        <v>0</v>
      </c>
      <c r="G14" s="46" t="s">
        <v>40</v>
      </c>
      <c r="H14" s="74"/>
      <c r="I14" s="40" t="s">
        <v>5</v>
      </c>
      <c r="J14" s="73">
        <v>0</v>
      </c>
      <c r="K14" s="46"/>
      <c r="L14" s="73">
        <v>0</v>
      </c>
      <c r="M14" s="46"/>
      <c r="N14" s="73">
        <v>0</v>
      </c>
      <c r="O14" s="46"/>
      <c r="P14" s="74"/>
      <c r="Q14" s="40" t="s">
        <v>5</v>
      </c>
      <c r="R14" s="42">
        <f t="shared" si="2"/>
        <v>0</v>
      </c>
      <c r="S14" s="43">
        <f t="shared" si="3"/>
        <v>0</v>
      </c>
      <c r="T14" s="42">
        <f t="shared" si="4"/>
        <v>0</v>
      </c>
      <c r="U14" s="43">
        <f t="shared" si="5"/>
        <v>0</v>
      </c>
      <c r="V14" s="42">
        <f t="shared" si="6"/>
        <v>0</v>
      </c>
      <c r="W14" s="43" t="s">
        <v>40</v>
      </c>
      <c r="X14" s="44"/>
      <c r="Y14" s="44"/>
    </row>
    <row r="15" spans="1:25" x14ac:dyDescent="0.25">
      <c r="A15" s="41" t="s">
        <v>3</v>
      </c>
      <c r="B15" s="73">
        <v>34</v>
      </c>
      <c r="C15" s="46">
        <v>100</v>
      </c>
      <c r="D15" s="73">
        <v>0</v>
      </c>
      <c r="E15" s="46"/>
      <c r="F15" s="73">
        <v>0</v>
      </c>
      <c r="G15" s="46" t="s">
        <v>40</v>
      </c>
      <c r="H15" s="74"/>
      <c r="I15" s="40" t="s">
        <v>3</v>
      </c>
      <c r="J15" s="73">
        <v>52</v>
      </c>
      <c r="K15" s="46">
        <v>100</v>
      </c>
      <c r="L15" s="73">
        <v>0</v>
      </c>
      <c r="M15" s="46"/>
      <c r="N15" s="73">
        <v>0</v>
      </c>
      <c r="O15" s="46" t="s">
        <v>40</v>
      </c>
      <c r="P15" s="74"/>
      <c r="Q15" s="40" t="s">
        <v>3</v>
      </c>
      <c r="R15" s="42">
        <f t="shared" si="2"/>
        <v>52</v>
      </c>
      <c r="S15" s="43">
        <f t="shared" si="3"/>
        <v>100</v>
      </c>
      <c r="T15" s="42">
        <f t="shared" si="4"/>
        <v>0</v>
      </c>
      <c r="U15" s="43">
        <f t="shared" si="5"/>
        <v>0</v>
      </c>
      <c r="V15" s="42">
        <f t="shared" si="6"/>
        <v>0</v>
      </c>
      <c r="W15" s="43" t="s">
        <v>40</v>
      </c>
      <c r="X15" s="44"/>
      <c r="Y15" s="44">
        <f>V15/R15</f>
        <v>0</v>
      </c>
    </row>
    <row r="16" spans="1:25" x14ac:dyDescent="0.25">
      <c r="A16" s="41" t="s">
        <v>4</v>
      </c>
      <c r="B16" s="73">
        <v>1753</v>
      </c>
      <c r="C16" s="46">
        <v>50.6</v>
      </c>
      <c r="D16" s="73">
        <v>1588</v>
      </c>
      <c r="E16" s="46">
        <v>55.2</v>
      </c>
      <c r="F16" s="73">
        <v>2731</v>
      </c>
      <c r="G16" s="46">
        <v>49.3</v>
      </c>
      <c r="H16" s="74"/>
      <c r="I16" s="40" t="s">
        <v>4</v>
      </c>
      <c r="J16" s="73">
        <v>2034</v>
      </c>
      <c r="K16" s="46">
        <v>49</v>
      </c>
      <c r="L16" s="73">
        <v>1968</v>
      </c>
      <c r="M16" s="46">
        <v>47.8</v>
      </c>
      <c r="N16" s="73">
        <v>7139</v>
      </c>
      <c r="O16" s="46">
        <v>51.8</v>
      </c>
      <c r="P16" s="74"/>
      <c r="Q16" s="40" t="s">
        <v>4</v>
      </c>
      <c r="R16" s="42">
        <f t="shared" si="2"/>
        <v>2034</v>
      </c>
      <c r="S16" s="43">
        <f t="shared" si="3"/>
        <v>49</v>
      </c>
      <c r="T16" s="42">
        <f t="shared" si="4"/>
        <v>1968</v>
      </c>
      <c r="U16" s="43">
        <f t="shared" si="5"/>
        <v>47.8</v>
      </c>
      <c r="V16" s="42">
        <f t="shared" si="6"/>
        <v>9870</v>
      </c>
      <c r="W16" s="43">
        <v>41.4</v>
      </c>
      <c r="X16" s="44">
        <f>V16/T16</f>
        <v>5.0152439024390247</v>
      </c>
      <c r="Y16" s="44">
        <f>V16/R16</f>
        <v>4.8525073746312684</v>
      </c>
    </row>
    <row r="17" spans="1:25" x14ac:dyDescent="0.25">
      <c r="A17" s="41" t="s">
        <v>6</v>
      </c>
      <c r="B17" s="73"/>
      <c r="C17" s="46"/>
      <c r="D17" s="73"/>
      <c r="E17" s="46"/>
      <c r="F17" s="73"/>
      <c r="G17" s="46"/>
      <c r="H17" s="74"/>
      <c r="I17" s="40" t="s">
        <v>6</v>
      </c>
      <c r="J17" s="73">
        <v>125</v>
      </c>
      <c r="K17" s="46">
        <v>100</v>
      </c>
      <c r="L17" s="73">
        <v>0</v>
      </c>
      <c r="M17" s="46"/>
      <c r="N17" s="73">
        <v>0</v>
      </c>
      <c r="O17" s="46" t="s">
        <v>40</v>
      </c>
      <c r="P17" s="74"/>
      <c r="Q17" s="40" t="s">
        <v>6</v>
      </c>
      <c r="R17" s="42">
        <f t="shared" si="2"/>
        <v>125</v>
      </c>
      <c r="S17" s="43">
        <f t="shared" si="3"/>
        <v>100</v>
      </c>
      <c r="T17" s="42">
        <f t="shared" si="4"/>
        <v>0</v>
      </c>
      <c r="U17" s="43">
        <f t="shared" si="5"/>
        <v>0</v>
      </c>
      <c r="V17" s="42">
        <f t="shared" si="6"/>
        <v>0</v>
      </c>
      <c r="W17" s="43" t="s">
        <v>40</v>
      </c>
      <c r="X17" s="44"/>
      <c r="Y17" s="44">
        <f>V17/R17</f>
        <v>0</v>
      </c>
    </row>
    <row r="18" spans="1:25" x14ac:dyDescent="0.25">
      <c r="A18" s="41" t="s">
        <v>12</v>
      </c>
      <c r="B18" s="73">
        <v>5573</v>
      </c>
      <c r="C18" s="46">
        <v>13.2</v>
      </c>
      <c r="D18" s="73">
        <v>5319</v>
      </c>
      <c r="E18" s="46">
        <v>13.7</v>
      </c>
      <c r="F18" s="73">
        <v>22543</v>
      </c>
      <c r="G18" s="46">
        <v>20.100000000000001</v>
      </c>
      <c r="H18" s="74"/>
      <c r="I18" s="40" t="s">
        <v>12</v>
      </c>
      <c r="J18" s="73">
        <v>4270</v>
      </c>
      <c r="K18" s="46">
        <v>12.9</v>
      </c>
      <c r="L18" s="73">
        <v>4070</v>
      </c>
      <c r="M18" s="46">
        <v>13.6</v>
      </c>
      <c r="N18" s="73">
        <v>18325</v>
      </c>
      <c r="O18" s="46">
        <v>16.3</v>
      </c>
      <c r="P18" s="74"/>
      <c r="Q18" s="40" t="s">
        <v>12</v>
      </c>
      <c r="R18" s="42">
        <f t="shared" si="2"/>
        <v>4270</v>
      </c>
      <c r="S18" s="43">
        <f t="shared" si="3"/>
        <v>12.9</v>
      </c>
      <c r="T18" s="42">
        <f t="shared" si="4"/>
        <v>4070</v>
      </c>
      <c r="U18" s="43">
        <f t="shared" si="5"/>
        <v>13.6</v>
      </c>
      <c r="V18" s="42">
        <f t="shared" si="6"/>
        <v>40868</v>
      </c>
      <c r="W18" s="43">
        <v>17.100000000000001</v>
      </c>
      <c r="X18" s="44">
        <f>V18/T18</f>
        <v>10.041277641277642</v>
      </c>
      <c r="Y18" s="44">
        <f>V18/R18</f>
        <v>9.5709601873536307</v>
      </c>
    </row>
    <row r="19" spans="1:25" x14ac:dyDescent="0.25">
      <c r="A19" s="41"/>
      <c r="B19" s="72"/>
      <c r="C19" s="75"/>
      <c r="D19" s="73"/>
      <c r="E19" s="75"/>
      <c r="F19" s="72"/>
      <c r="G19" s="75"/>
      <c r="H19" s="76"/>
      <c r="I19" s="40"/>
      <c r="J19" s="72"/>
      <c r="K19" s="75"/>
      <c r="L19" s="73"/>
      <c r="M19" s="75"/>
      <c r="N19" s="72"/>
      <c r="O19" s="75"/>
      <c r="P19" s="76"/>
      <c r="Q19" s="40"/>
      <c r="R19" s="40"/>
      <c r="S19" s="48"/>
      <c r="T19" s="40"/>
      <c r="U19" s="43">
        <f t="shared" si="5"/>
        <v>0</v>
      </c>
      <c r="V19" s="40"/>
      <c r="W19" s="48"/>
      <c r="X19" s="40"/>
      <c r="Y19" s="40"/>
    </row>
    <row r="20" spans="1:25" ht="15.75" thickBot="1" x14ac:dyDescent="0.3">
      <c r="A20" s="50" t="s">
        <v>14</v>
      </c>
      <c r="B20" s="55">
        <v>25260</v>
      </c>
      <c r="C20" s="60">
        <v>16.899999999999999</v>
      </c>
      <c r="D20" s="55">
        <v>22003</v>
      </c>
      <c r="E20" s="60">
        <v>16.3</v>
      </c>
      <c r="F20" s="55">
        <v>76809</v>
      </c>
      <c r="G20" s="60">
        <v>15.7</v>
      </c>
      <c r="H20" s="77"/>
      <c r="I20" s="50" t="s">
        <v>14</v>
      </c>
      <c r="J20" s="55">
        <v>20607</v>
      </c>
      <c r="K20" s="60">
        <v>19.100000000000001</v>
      </c>
      <c r="L20" s="55">
        <v>19503</v>
      </c>
      <c r="M20" s="60">
        <v>20</v>
      </c>
      <c r="N20" s="55">
        <v>67893</v>
      </c>
      <c r="O20" s="60">
        <v>15.9</v>
      </c>
      <c r="P20" s="77"/>
      <c r="Q20" s="50" t="s">
        <v>14</v>
      </c>
      <c r="R20" s="51">
        <f>J20</f>
        <v>20607</v>
      </c>
      <c r="S20" s="52">
        <f>K20</f>
        <v>19.100000000000001</v>
      </c>
      <c r="T20" s="51">
        <f t="shared" si="4"/>
        <v>19503</v>
      </c>
      <c r="U20" s="52">
        <f t="shared" si="5"/>
        <v>20</v>
      </c>
      <c r="V20" s="51">
        <f t="shared" si="6"/>
        <v>144702</v>
      </c>
      <c r="W20" s="52">
        <v>14.5</v>
      </c>
      <c r="X20" s="53">
        <f>V20/T20</f>
        <v>7.4194739270881405</v>
      </c>
      <c r="Y20" s="53">
        <f>V20/R20</f>
        <v>7.0219828213713784</v>
      </c>
    </row>
    <row r="21" spans="1:25" x14ac:dyDescent="0.25">
      <c r="A21" s="1" t="s">
        <v>37</v>
      </c>
      <c r="I21" s="1"/>
      <c r="Q21" s="1"/>
    </row>
    <row r="22" spans="1:25" ht="15.75" x14ac:dyDescent="0.25">
      <c r="A22" s="1" t="s">
        <v>97</v>
      </c>
      <c r="I22" s="1"/>
      <c r="Q22" s="1"/>
      <c r="V22" s="57"/>
      <c r="W22" s="57"/>
    </row>
    <row r="23" spans="1:25" x14ac:dyDescent="0.25">
      <c r="A23" s="1" t="s">
        <v>38</v>
      </c>
      <c r="I23" s="1"/>
      <c r="Q23" s="1"/>
      <c r="V23" s="47"/>
    </row>
    <row r="24" spans="1:25" x14ac:dyDescent="0.25">
      <c r="A24" s="1" t="s">
        <v>39</v>
      </c>
      <c r="I24" s="47"/>
      <c r="Q24" s="47"/>
    </row>
    <row r="25" spans="1:25" x14ac:dyDescent="0.25">
      <c r="A25" s="47"/>
      <c r="I25" s="1"/>
      <c r="Q25" s="1"/>
    </row>
    <row r="26" spans="1:25" x14ac:dyDescent="0.25">
      <c r="I26" s="1"/>
      <c r="Q26" s="1"/>
    </row>
    <row r="27" spans="1:25" s="31" customFormat="1" ht="15.75" thickBot="1" x14ac:dyDescent="0.3">
      <c r="A27" s="29" t="s">
        <v>102</v>
      </c>
      <c r="B27" s="30"/>
      <c r="C27" s="63"/>
      <c r="D27" s="30"/>
      <c r="E27" s="63"/>
      <c r="F27" s="30"/>
      <c r="G27" s="30"/>
      <c r="H27" s="29"/>
      <c r="I27" s="29"/>
      <c r="J27" s="30"/>
      <c r="K27" s="63"/>
      <c r="L27" s="30"/>
      <c r="M27" s="63"/>
      <c r="N27" s="30"/>
      <c r="O27" s="30"/>
      <c r="P27" s="29"/>
      <c r="Q27" s="29"/>
      <c r="R27" s="30"/>
      <c r="S27" s="30"/>
      <c r="T27" s="30"/>
      <c r="U27" s="30"/>
      <c r="V27" s="30"/>
      <c r="W27" s="30"/>
      <c r="X27" s="30"/>
      <c r="Y27" s="30"/>
    </row>
    <row r="28" spans="1:25" ht="15.75" thickBot="1" x14ac:dyDescent="0.3">
      <c r="A28" s="32"/>
      <c r="B28" s="70" t="s">
        <v>35</v>
      </c>
      <c r="C28" s="70"/>
      <c r="D28" s="70"/>
      <c r="E28" s="70"/>
      <c r="F28" s="70"/>
      <c r="G28" s="70"/>
      <c r="H28" s="34"/>
      <c r="I28" s="32"/>
      <c r="J28" s="70" t="s">
        <v>36</v>
      </c>
      <c r="K28" s="70"/>
      <c r="L28" s="70"/>
      <c r="M28" s="70"/>
      <c r="N28" s="70"/>
      <c r="O28" s="70"/>
      <c r="P28" s="34"/>
      <c r="Q28" s="32"/>
      <c r="R28" s="33">
        <v>2019</v>
      </c>
      <c r="S28" s="33"/>
      <c r="T28" s="33"/>
      <c r="U28" s="33"/>
      <c r="V28" s="33"/>
      <c r="W28" s="33"/>
      <c r="X28" s="33"/>
      <c r="Y28" s="33"/>
    </row>
    <row r="29" spans="1:25" ht="34.5" thickBot="1" x14ac:dyDescent="0.3">
      <c r="A29" s="36"/>
      <c r="B29" s="37" t="s">
        <v>18</v>
      </c>
      <c r="C29" s="38" t="s">
        <v>41</v>
      </c>
      <c r="D29" s="37" t="s">
        <v>19</v>
      </c>
      <c r="E29" s="38" t="s">
        <v>42</v>
      </c>
      <c r="F29" s="37" t="s">
        <v>0</v>
      </c>
      <c r="G29" s="38" t="s">
        <v>1</v>
      </c>
      <c r="H29" s="71"/>
      <c r="I29" s="36"/>
      <c r="J29" s="37" t="s">
        <v>18</v>
      </c>
      <c r="K29" s="38" t="s">
        <v>41</v>
      </c>
      <c r="L29" s="37" t="s">
        <v>19</v>
      </c>
      <c r="M29" s="38" t="s">
        <v>42</v>
      </c>
      <c r="N29" s="37" t="s">
        <v>0</v>
      </c>
      <c r="O29" s="38" t="s">
        <v>1</v>
      </c>
      <c r="P29" s="71"/>
      <c r="Q29" s="36"/>
      <c r="R29" s="37" t="s">
        <v>18</v>
      </c>
      <c r="S29" s="38" t="s">
        <v>41</v>
      </c>
      <c r="T29" s="37" t="s">
        <v>19</v>
      </c>
      <c r="U29" s="38" t="s">
        <v>42</v>
      </c>
      <c r="V29" s="37" t="s">
        <v>0</v>
      </c>
      <c r="W29" s="38" t="s">
        <v>1</v>
      </c>
      <c r="X29" s="37" t="s">
        <v>33</v>
      </c>
      <c r="Y29" s="37" t="s">
        <v>34</v>
      </c>
    </row>
    <row r="30" spans="1:25" x14ac:dyDescent="0.25">
      <c r="A30" s="41"/>
      <c r="B30" s="41"/>
      <c r="C30" s="40"/>
      <c r="D30" s="41"/>
      <c r="E30" s="40"/>
      <c r="F30" s="41"/>
      <c r="G30" s="40"/>
      <c r="H30" s="41"/>
      <c r="I30" s="40"/>
      <c r="J30" s="41"/>
      <c r="K30" s="40"/>
      <c r="L30" s="41"/>
      <c r="M30" s="40"/>
      <c r="N30" s="41"/>
      <c r="O30" s="40"/>
      <c r="P30" s="41"/>
      <c r="Q30" s="40"/>
      <c r="R30" s="40"/>
      <c r="S30" s="40"/>
      <c r="T30" s="40"/>
      <c r="U30" s="40"/>
      <c r="V30" s="40"/>
      <c r="W30" s="40"/>
      <c r="X30" s="40"/>
      <c r="Y30" s="40"/>
    </row>
    <row r="31" spans="1:25" x14ac:dyDescent="0.25">
      <c r="A31" s="40" t="s">
        <v>24</v>
      </c>
      <c r="B31" s="73">
        <v>258</v>
      </c>
      <c r="C31" s="46">
        <v>54.1</v>
      </c>
      <c r="D31" s="73">
        <v>235</v>
      </c>
      <c r="E31" s="46">
        <v>57.6</v>
      </c>
      <c r="F31" s="73">
        <v>880</v>
      </c>
      <c r="G31" s="46">
        <v>58.1</v>
      </c>
      <c r="H31" s="74"/>
      <c r="I31" s="40" t="s">
        <v>24</v>
      </c>
      <c r="J31" s="73">
        <v>229</v>
      </c>
      <c r="K31" s="46">
        <v>47.3</v>
      </c>
      <c r="L31" s="73">
        <v>229</v>
      </c>
      <c r="M31" s="46">
        <v>47.3</v>
      </c>
      <c r="N31" s="73">
        <v>1206</v>
      </c>
      <c r="O31" s="46">
        <v>73.7</v>
      </c>
      <c r="P31" s="74"/>
      <c r="Q31" s="40" t="s">
        <v>24</v>
      </c>
      <c r="R31" s="42">
        <f t="shared" ref="R31:R40" si="7">J31</f>
        <v>229</v>
      </c>
      <c r="S31" s="46">
        <f>K31</f>
        <v>47.3</v>
      </c>
      <c r="T31" s="42">
        <f>L31</f>
        <v>229</v>
      </c>
      <c r="U31" s="46">
        <f>M31</f>
        <v>47.3</v>
      </c>
      <c r="V31" s="42">
        <f>SUM(F31,N31)</f>
        <v>2086</v>
      </c>
      <c r="W31" s="46">
        <v>56.3</v>
      </c>
      <c r="X31" s="44">
        <f t="shared" ref="X31:X36" si="8">V31/T31</f>
        <v>9.1091703056768552</v>
      </c>
      <c r="Y31" s="44">
        <f t="shared" ref="Y31:Y37" si="9">V31/R31</f>
        <v>9.1091703056768552</v>
      </c>
    </row>
    <row r="32" spans="1:25" x14ac:dyDescent="0.25">
      <c r="A32" s="40" t="s">
        <v>25</v>
      </c>
      <c r="B32" s="73">
        <v>2719</v>
      </c>
      <c r="C32" s="46">
        <v>36</v>
      </c>
      <c r="D32" s="73">
        <v>2338</v>
      </c>
      <c r="E32" s="46">
        <v>39.700000000000003</v>
      </c>
      <c r="F32" s="73">
        <v>4006</v>
      </c>
      <c r="G32" s="46">
        <v>35.799999999999997</v>
      </c>
      <c r="H32" s="74"/>
      <c r="I32" s="40" t="s">
        <v>25</v>
      </c>
      <c r="J32" s="73">
        <v>2695</v>
      </c>
      <c r="K32" s="46">
        <v>38.6</v>
      </c>
      <c r="L32" s="73">
        <v>2310</v>
      </c>
      <c r="M32" s="46">
        <v>41.4</v>
      </c>
      <c r="N32" s="73">
        <v>8366</v>
      </c>
      <c r="O32" s="46">
        <v>45</v>
      </c>
      <c r="P32" s="74"/>
      <c r="Q32" s="40" t="s">
        <v>25</v>
      </c>
      <c r="R32" s="42">
        <f t="shared" si="7"/>
        <v>2695</v>
      </c>
      <c r="S32" s="46">
        <f t="shared" ref="S32:S40" si="10">K32</f>
        <v>38.6</v>
      </c>
      <c r="T32" s="42">
        <f t="shared" ref="T32:T40" si="11">L32</f>
        <v>2310</v>
      </c>
      <c r="U32" s="46">
        <f t="shared" ref="U32:U41" si="12">M32</f>
        <v>41.4</v>
      </c>
      <c r="V32" s="42">
        <f t="shared" ref="V32:V40" si="13">SUM(F32,N32)</f>
        <v>12372</v>
      </c>
      <c r="W32" s="46">
        <v>34</v>
      </c>
      <c r="X32" s="44">
        <f t="shared" si="8"/>
        <v>5.3558441558441556</v>
      </c>
      <c r="Y32" s="44">
        <f t="shared" si="9"/>
        <v>4.5907235621521334</v>
      </c>
    </row>
    <row r="33" spans="1:33" x14ac:dyDescent="0.25">
      <c r="A33" s="40" t="s">
        <v>26</v>
      </c>
      <c r="B33" s="73">
        <v>337</v>
      </c>
      <c r="C33" s="46">
        <v>46.9</v>
      </c>
      <c r="D33" s="73">
        <v>95</v>
      </c>
      <c r="E33" s="46">
        <v>62</v>
      </c>
      <c r="F33" s="73">
        <v>233</v>
      </c>
      <c r="G33" s="46">
        <v>41.5</v>
      </c>
      <c r="H33" s="74"/>
      <c r="I33" s="40" t="s">
        <v>26</v>
      </c>
      <c r="J33" s="73">
        <v>1278</v>
      </c>
      <c r="K33" s="46">
        <v>37.5</v>
      </c>
      <c r="L33" s="73">
        <v>1261</v>
      </c>
      <c r="M33" s="46">
        <v>38.1</v>
      </c>
      <c r="N33" s="73">
        <v>3594</v>
      </c>
      <c r="O33" s="46">
        <v>41.9</v>
      </c>
      <c r="P33" s="74"/>
      <c r="Q33" s="40" t="s">
        <v>26</v>
      </c>
      <c r="R33" s="42">
        <f t="shared" si="7"/>
        <v>1278</v>
      </c>
      <c r="S33" s="46">
        <f t="shared" si="10"/>
        <v>37.5</v>
      </c>
      <c r="T33" s="42">
        <f t="shared" si="11"/>
        <v>1261</v>
      </c>
      <c r="U33" s="46">
        <f t="shared" si="12"/>
        <v>38.1</v>
      </c>
      <c r="V33" s="42">
        <f t="shared" si="13"/>
        <v>3827</v>
      </c>
      <c r="W33" s="46">
        <v>39.200000000000003</v>
      </c>
      <c r="X33" s="44">
        <f t="shared" si="8"/>
        <v>3.0348929421094368</v>
      </c>
      <c r="Y33" s="44">
        <f t="shared" si="9"/>
        <v>2.9945226917057903</v>
      </c>
    </row>
    <row r="34" spans="1:33" x14ac:dyDescent="0.25">
      <c r="A34" s="40" t="s">
        <v>27</v>
      </c>
      <c r="B34" s="73">
        <v>537</v>
      </c>
      <c r="C34" s="46">
        <v>41.1</v>
      </c>
      <c r="D34" s="73">
        <v>477</v>
      </c>
      <c r="E34" s="46">
        <v>45.9</v>
      </c>
      <c r="F34" s="73">
        <v>2121</v>
      </c>
      <c r="G34" s="46">
        <v>49.9</v>
      </c>
      <c r="H34" s="74"/>
      <c r="I34" s="40" t="s">
        <v>27</v>
      </c>
      <c r="J34" s="73">
        <v>278</v>
      </c>
      <c r="K34" s="46">
        <v>50.7</v>
      </c>
      <c r="L34" s="73">
        <v>161</v>
      </c>
      <c r="M34" s="46">
        <v>52.5</v>
      </c>
      <c r="N34" s="73">
        <v>652</v>
      </c>
      <c r="O34" s="46">
        <v>50.9</v>
      </c>
      <c r="P34" s="74"/>
      <c r="Q34" s="40" t="s">
        <v>27</v>
      </c>
      <c r="R34" s="42">
        <f t="shared" si="7"/>
        <v>278</v>
      </c>
      <c r="S34" s="46">
        <f t="shared" si="10"/>
        <v>50.7</v>
      </c>
      <c r="T34" s="42">
        <f t="shared" si="11"/>
        <v>161</v>
      </c>
      <c r="U34" s="46">
        <f t="shared" si="12"/>
        <v>52.5</v>
      </c>
      <c r="V34" s="42">
        <f t="shared" si="13"/>
        <v>2773</v>
      </c>
      <c r="W34" s="46">
        <v>44.3</v>
      </c>
      <c r="X34" s="44">
        <f t="shared" si="8"/>
        <v>17.22360248447205</v>
      </c>
      <c r="Y34" s="44">
        <f t="shared" si="9"/>
        <v>9.9748201438848927</v>
      </c>
    </row>
    <row r="35" spans="1:33" x14ac:dyDescent="0.25">
      <c r="A35" s="40" t="s">
        <v>28</v>
      </c>
      <c r="B35" s="73">
        <v>11013</v>
      </c>
      <c r="C35" s="46">
        <v>35.9</v>
      </c>
      <c r="D35" s="73">
        <v>9408</v>
      </c>
      <c r="E35" s="46">
        <v>34.299999999999997</v>
      </c>
      <c r="F35" s="73">
        <v>30340</v>
      </c>
      <c r="G35" s="46">
        <v>33</v>
      </c>
      <c r="H35" s="74"/>
      <c r="I35" s="40" t="s">
        <v>28</v>
      </c>
      <c r="J35" s="73">
        <v>9515</v>
      </c>
      <c r="K35" s="46">
        <v>38.9</v>
      </c>
      <c r="L35" s="73">
        <v>9432</v>
      </c>
      <c r="M35" s="46">
        <v>39.1</v>
      </c>
      <c r="N35" s="73">
        <v>25435</v>
      </c>
      <c r="O35" s="46">
        <v>36.200000000000003</v>
      </c>
      <c r="P35" s="74"/>
      <c r="Q35" s="40" t="s">
        <v>28</v>
      </c>
      <c r="R35" s="42">
        <f t="shared" si="7"/>
        <v>9515</v>
      </c>
      <c r="S35" s="46">
        <f t="shared" si="10"/>
        <v>38.9</v>
      </c>
      <c r="T35" s="42">
        <f t="shared" si="11"/>
        <v>9432</v>
      </c>
      <c r="U35" s="46">
        <f t="shared" si="12"/>
        <v>39.1</v>
      </c>
      <c r="V35" s="42">
        <f t="shared" si="13"/>
        <v>55775</v>
      </c>
      <c r="W35" s="46">
        <v>32.9</v>
      </c>
      <c r="X35" s="44">
        <f t="shared" si="8"/>
        <v>5.9133799830364717</v>
      </c>
      <c r="Y35" s="44">
        <f t="shared" si="9"/>
        <v>5.861797162375197</v>
      </c>
    </row>
    <row r="36" spans="1:33" x14ac:dyDescent="0.25">
      <c r="A36" s="40" t="s">
        <v>29</v>
      </c>
      <c r="B36" s="73">
        <v>1601</v>
      </c>
      <c r="C36" s="46">
        <v>33.1</v>
      </c>
      <c r="D36" s="73">
        <v>1229</v>
      </c>
      <c r="E36" s="46">
        <v>39.4</v>
      </c>
      <c r="F36" s="73">
        <v>1664</v>
      </c>
      <c r="G36" s="46">
        <v>41.7</v>
      </c>
      <c r="H36" s="74"/>
      <c r="I36" s="40" t="s">
        <v>29</v>
      </c>
      <c r="J36" s="73">
        <v>919</v>
      </c>
      <c r="K36" s="46">
        <v>23.1</v>
      </c>
      <c r="L36" s="73">
        <v>771</v>
      </c>
      <c r="M36" s="46">
        <v>24</v>
      </c>
      <c r="N36" s="73">
        <v>2573</v>
      </c>
      <c r="O36" s="46">
        <v>25.3</v>
      </c>
      <c r="P36" s="74"/>
      <c r="Q36" s="40" t="s">
        <v>29</v>
      </c>
      <c r="R36" s="42">
        <f t="shared" si="7"/>
        <v>919</v>
      </c>
      <c r="S36" s="46">
        <f t="shared" si="10"/>
        <v>23.1</v>
      </c>
      <c r="T36" s="42">
        <f t="shared" si="11"/>
        <v>771</v>
      </c>
      <c r="U36" s="46">
        <f t="shared" si="12"/>
        <v>24</v>
      </c>
      <c r="V36" s="42">
        <f t="shared" si="13"/>
        <v>4237</v>
      </c>
      <c r="W36" s="46">
        <v>23.8</v>
      </c>
      <c r="X36" s="44">
        <f t="shared" si="8"/>
        <v>5.4954604409857328</v>
      </c>
      <c r="Y36" s="44">
        <f t="shared" si="9"/>
        <v>4.6104461371055496</v>
      </c>
    </row>
    <row r="37" spans="1:33" x14ac:dyDescent="0.25">
      <c r="A37" s="40" t="s">
        <v>52</v>
      </c>
      <c r="B37" s="73">
        <v>0</v>
      </c>
      <c r="C37" s="46"/>
      <c r="D37" s="73">
        <v>0</v>
      </c>
      <c r="E37" s="46"/>
      <c r="F37" s="73">
        <v>0</v>
      </c>
      <c r="G37" s="46"/>
      <c r="H37" s="74"/>
      <c r="I37" s="40" t="s">
        <v>52</v>
      </c>
      <c r="J37" s="73">
        <v>125</v>
      </c>
      <c r="K37" s="46">
        <v>100</v>
      </c>
      <c r="L37" s="73">
        <v>0</v>
      </c>
      <c r="M37" s="46"/>
      <c r="N37" s="73">
        <v>0</v>
      </c>
      <c r="O37" s="46" t="s">
        <v>40</v>
      </c>
      <c r="P37" s="74"/>
      <c r="Q37" s="40" t="s">
        <v>52</v>
      </c>
      <c r="R37" s="42">
        <f t="shared" si="7"/>
        <v>125</v>
      </c>
      <c r="S37" s="46">
        <f t="shared" si="10"/>
        <v>100</v>
      </c>
      <c r="T37" s="42">
        <f t="shared" si="11"/>
        <v>0</v>
      </c>
      <c r="U37" s="46">
        <f t="shared" si="12"/>
        <v>0</v>
      </c>
      <c r="V37" s="42">
        <f t="shared" si="13"/>
        <v>0</v>
      </c>
      <c r="W37" s="46" t="s">
        <v>40</v>
      </c>
      <c r="X37" s="44"/>
      <c r="Y37" s="44">
        <f t="shared" si="9"/>
        <v>0</v>
      </c>
    </row>
    <row r="38" spans="1:33" x14ac:dyDescent="0.25">
      <c r="A38" s="40" t="s">
        <v>32</v>
      </c>
      <c r="B38" s="73">
        <v>123</v>
      </c>
      <c r="C38" s="46">
        <v>100</v>
      </c>
      <c r="D38" s="73">
        <v>0</v>
      </c>
      <c r="E38" s="46"/>
      <c r="F38" s="73">
        <v>0</v>
      </c>
      <c r="G38" s="46" t="s">
        <v>40</v>
      </c>
      <c r="H38" s="74"/>
      <c r="I38" s="40" t="s">
        <v>32</v>
      </c>
      <c r="J38" s="73">
        <v>0</v>
      </c>
      <c r="K38" s="46"/>
      <c r="L38" s="73">
        <v>0</v>
      </c>
      <c r="M38" s="46"/>
      <c r="N38" s="73">
        <v>0</v>
      </c>
      <c r="O38" s="46"/>
      <c r="P38" s="74"/>
      <c r="Q38" s="40" t="s">
        <v>32</v>
      </c>
      <c r="R38" s="42">
        <f t="shared" si="7"/>
        <v>0</v>
      </c>
      <c r="S38" s="46">
        <f t="shared" si="10"/>
        <v>0</v>
      </c>
      <c r="T38" s="42">
        <f t="shared" si="11"/>
        <v>0</v>
      </c>
      <c r="U38" s="46">
        <f t="shared" si="12"/>
        <v>0</v>
      </c>
      <c r="V38" s="42">
        <f t="shared" si="13"/>
        <v>0</v>
      </c>
      <c r="W38" s="46" t="s">
        <v>40</v>
      </c>
      <c r="X38" s="44"/>
      <c r="Y38" s="44"/>
    </row>
    <row r="39" spans="1:33" x14ac:dyDescent="0.25">
      <c r="A39" s="40" t="s">
        <v>30</v>
      </c>
      <c r="B39" s="73">
        <v>5895</v>
      </c>
      <c r="C39" s="46">
        <v>13.5</v>
      </c>
      <c r="D39" s="73">
        <v>5640</v>
      </c>
      <c r="E39" s="46">
        <v>14</v>
      </c>
      <c r="F39" s="73">
        <v>23581</v>
      </c>
      <c r="G39" s="46">
        <v>19.7</v>
      </c>
      <c r="H39" s="74"/>
      <c r="I39" s="40" t="s">
        <v>30</v>
      </c>
      <c r="J39" s="73">
        <v>4419</v>
      </c>
      <c r="K39" s="46">
        <v>12.9</v>
      </c>
      <c r="L39" s="73">
        <v>4219</v>
      </c>
      <c r="M39" s="46">
        <v>13.6</v>
      </c>
      <c r="N39" s="73">
        <v>18552</v>
      </c>
      <c r="O39" s="46">
        <v>16.100000000000001</v>
      </c>
      <c r="P39" s="74"/>
      <c r="Q39" s="40" t="s">
        <v>30</v>
      </c>
      <c r="R39" s="42">
        <f t="shared" si="7"/>
        <v>4419</v>
      </c>
      <c r="S39" s="46">
        <f t="shared" si="10"/>
        <v>12.9</v>
      </c>
      <c r="T39" s="42">
        <f t="shared" si="11"/>
        <v>4219</v>
      </c>
      <c r="U39" s="46">
        <f t="shared" si="12"/>
        <v>13.6</v>
      </c>
      <c r="V39" s="42">
        <f t="shared" si="13"/>
        <v>42133</v>
      </c>
      <c r="W39" s="46">
        <v>16.8</v>
      </c>
      <c r="X39" s="44">
        <f>V39/T39</f>
        <v>9.9864896894998818</v>
      </c>
      <c r="Y39" s="44">
        <f>V39/R39</f>
        <v>9.5345100701516188</v>
      </c>
    </row>
    <row r="40" spans="1:33" x14ac:dyDescent="0.25">
      <c r="A40" s="40" t="s">
        <v>31</v>
      </c>
      <c r="B40" s="73">
        <v>2777</v>
      </c>
      <c r="C40" s="46">
        <v>29.3</v>
      </c>
      <c r="D40" s="73">
        <v>2581</v>
      </c>
      <c r="E40" s="46">
        <v>31.4</v>
      </c>
      <c r="F40" s="73">
        <v>13984</v>
      </c>
      <c r="G40" s="46">
        <v>32.1</v>
      </c>
      <c r="H40" s="74"/>
      <c r="I40" s="40" t="s">
        <v>31</v>
      </c>
      <c r="J40" s="73">
        <v>1149</v>
      </c>
      <c r="K40" s="46">
        <v>24.2</v>
      </c>
      <c r="L40" s="73">
        <v>1120</v>
      </c>
      <c r="M40" s="46">
        <v>24.6</v>
      </c>
      <c r="N40" s="73">
        <v>7515</v>
      </c>
      <c r="O40" s="46">
        <v>28.7</v>
      </c>
      <c r="P40" s="74"/>
      <c r="Q40" s="40" t="s">
        <v>31</v>
      </c>
      <c r="R40" s="42">
        <f t="shared" si="7"/>
        <v>1149</v>
      </c>
      <c r="S40" s="46">
        <f t="shared" si="10"/>
        <v>24.2</v>
      </c>
      <c r="T40" s="42">
        <f t="shared" si="11"/>
        <v>1120</v>
      </c>
      <c r="U40" s="46">
        <f t="shared" si="12"/>
        <v>24.6</v>
      </c>
      <c r="V40" s="42">
        <f t="shared" si="13"/>
        <v>21499</v>
      </c>
      <c r="W40" s="46">
        <v>25.9</v>
      </c>
      <c r="X40" s="44">
        <f>V40/T40</f>
        <v>19.195535714285715</v>
      </c>
      <c r="Y40" s="44">
        <f>V40/R40</f>
        <v>18.711053089643169</v>
      </c>
    </row>
    <row r="41" spans="1:33" x14ac:dyDescent="0.25">
      <c r="A41" s="41"/>
      <c r="B41" s="72"/>
      <c r="C41" s="58"/>
      <c r="D41" s="72"/>
      <c r="E41" s="58"/>
      <c r="F41" s="72"/>
      <c r="G41" s="58"/>
      <c r="H41" s="78"/>
      <c r="I41" s="40"/>
      <c r="J41" s="72"/>
      <c r="K41" s="58"/>
      <c r="L41" s="72"/>
      <c r="M41" s="58"/>
      <c r="N41" s="72"/>
      <c r="O41" s="58"/>
      <c r="P41" s="78"/>
      <c r="Q41" s="40"/>
      <c r="R41" s="42"/>
      <c r="S41" s="46"/>
      <c r="T41" s="42"/>
      <c r="U41" s="46">
        <f t="shared" si="12"/>
        <v>0</v>
      </c>
      <c r="V41" s="42"/>
      <c r="W41" s="46"/>
      <c r="X41" s="44"/>
      <c r="Y41" s="44"/>
    </row>
    <row r="42" spans="1:33" ht="15.75" thickBot="1" x14ac:dyDescent="0.3">
      <c r="A42" s="50" t="s">
        <v>14</v>
      </c>
      <c r="B42" s="55">
        <v>25260</v>
      </c>
      <c r="C42" s="59">
        <v>16.899999999999999</v>
      </c>
      <c r="D42" s="55">
        <v>22003</v>
      </c>
      <c r="E42" s="59">
        <v>16.3</v>
      </c>
      <c r="F42" s="55">
        <v>76809</v>
      </c>
      <c r="G42" s="59">
        <v>15.7</v>
      </c>
      <c r="H42" s="79"/>
      <c r="I42" s="50" t="s">
        <v>14</v>
      </c>
      <c r="J42" s="55">
        <v>20607</v>
      </c>
      <c r="K42" s="59">
        <v>19.100000000000001</v>
      </c>
      <c r="L42" s="55">
        <v>19503</v>
      </c>
      <c r="M42" s="59">
        <v>20</v>
      </c>
      <c r="N42" s="55">
        <v>67893</v>
      </c>
      <c r="O42" s="59">
        <v>15.9</v>
      </c>
      <c r="P42" s="79"/>
      <c r="Q42" s="50" t="s">
        <v>14</v>
      </c>
      <c r="R42" s="55">
        <f>J42</f>
        <v>20607</v>
      </c>
      <c r="S42" s="60">
        <f>K42</f>
        <v>19.100000000000001</v>
      </c>
      <c r="T42" s="55">
        <f t="shared" ref="T42" si="14">L42</f>
        <v>19503</v>
      </c>
      <c r="U42" s="60">
        <f>M42</f>
        <v>20</v>
      </c>
      <c r="V42" s="55">
        <f t="shared" ref="V42" si="15">SUM(F42,N42)</f>
        <v>144702</v>
      </c>
      <c r="W42" s="60">
        <v>14.5</v>
      </c>
      <c r="X42" s="53">
        <f t="shared" ref="X42" si="16">V42/T42</f>
        <v>7.4194739270881405</v>
      </c>
      <c r="Y42" s="53">
        <f t="shared" ref="Y42" si="17">V42/R42</f>
        <v>7.0219828213713784</v>
      </c>
    </row>
    <row r="43" spans="1:33" x14ac:dyDescent="0.25">
      <c r="A43" s="1" t="s">
        <v>37</v>
      </c>
      <c r="I43" s="1"/>
      <c r="Q43" s="1"/>
      <c r="AF43" s="80"/>
    </row>
    <row r="44" spans="1:33" x14ac:dyDescent="0.25">
      <c r="A44" s="1" t="s">
        <v>97</v>
      </c>
      <c r="I44" s="1"/>
      <c r="Q44" s="1"/>
    </row>
    <row r="45" spans="1:33" x14ac:dyDescent="0.25">
      <c r="A45" s="1" t="s">
        <v>38</v>
      </c>
      <c r="I45" s="1"/>
      <c r="Q45" s="1"/>
      <c r="AF45" s="80"/>
    </row>
    <row r="46" spans="1:33" x14ac:dyDescent="0.25">
      <c r="A46" s="1" t="s">
        <v>39</v>
      </c>
      <c r="I46" s="47"/>
      <c r="Q46" s="47"/>
      <c r="AF46" s="80"/>
    </row>
    <row r="47" spans="1:33" x14ac:dyDescent="0.25">
      <c r="B47" s="61">
        <f t="shared" ref="B47:R47" si="18">B20-B42</f>
        <v>0</v>
      </c>
      <c r="C47" s="61">
        <f t="shared" si="18"/>
        <v>0</v>
      </c>
      <c r="D47" s="61">
        <f t="shared" si="18"/>
        <v>0</v>
      </c>
      <c r="E47" s="61">
        <f t="shared" si="18"/>
        <v>0</v>
      </c>
      <c r="F47" s="61">
        <f t="shared" si="18"/>
        <v>0</v>
      </c>
      <c r="G47" s="61">
        <f t="shared" si="18"/>
        <v>0</v>
      </c>
      <c r="H47" s="62"/>
      <c r="I47" s="35" t="e">
        <f t="shared" si="18"/>
        <v>#VALUE!</v>
      </c>
      <c r="J47" s="61">
        <f t="shared" si="18"/>
        <v>0</v>
      </c>
      <c r="K47" s="61">
        <f t="shared" si="18"/>
        <v>0</v>
      </c>
      <c r="L47" s="61">
        <f t="shared" si="18"/>
        <v>0</v>
      </c>
      <c r="M47" s="61">
        <f t="shared" si="18"/>
        <v>0</v>
      </c>
      <c r="N47" s="61">
        <f t="shared" si="18"/>
        <v>0</v>
      </c>
      <c r="O47" s="61">
        <f t="shared" si="18"/>
        <v>0</v>
      </c>
      <c r="P47" s="62"/>
      <c r="Q47" s="35" t="e">
        <f t="shared" si="18"/>
        <v>#VALUE!</v>
      </c>
      <c r="R47" s="61">
        <f t="shared" si="18"/>
        <v>0</v>
      </c>
      <c r="S47" s="61"/>
      <c r="T47" s="61">
        <f>T20-T42</f>
        <v>0</v>
      </c>
      <c r="U47" s="61"/>
      <c r="V47" s="61">
        <f>V20-V42</f>
        <v>0</v>
      </c>
      <c r="W47" s="61"/>
      <c r="X47" s="61">
        <f>X20-X42</f>
        <v>0</v>
      </c>
      <c r="Y47" s="61">
        <f>Y20-Y42</f>
        <v>0</v>
      </c>
      <c r="Z47" s="61">
        <f>Z20-Z42</f>
        <v>0</v>
      </c>
      <c r="AA47" s="61">
        <f>AA20-AA42</f>
        <v>0</v>
      </c>
      <c r="AB47" s="61">
        <f>AB20-AB42</f>
        <v>0</v>
      </c>
      <c r="AC47" s="61"/>
      <c r="AF47" s="80"/>
    </row>
    <row r="48" spans="1:33" x14ac:dyDescent="0.25">
      <c r="AF48" s="80"/>
      <c r="AG48" s="61"/>
    </row>
    <row r="49" spans="1:17" ht="15.75" x14ac:dyDescent="0.25">
      <c r="A49" s="66"/>
      <c r="I49" s="47"/>
      <c r="Q49" s="47"/>
    </row>
    <row r="50" spans="1:17" x14ac:dyDescent="0.25">
      <c r="I50" s="47"/>
      <c r="Q50" s="47"/>
    </row>
    <row r="51" spans="1:17" x14ac:dyDescent="0.25">
      <c r="I51" s="47"/>
      <c r="Q51" s="47"/>
    </row>
    <row r="52" spans="1:17" x14ac:dyDescent="0.25">
      <c r="I52" s="47"/>
      <c r="Q52" s="47"/>
    </row>
    <row r="53" spans="1:17" x14ac:dyDescent="0.25">
      <c r="I53" s="47"/>
      <c r="Q53" s="47"/>
    </row>
    <row r="54" spans="1:17" x14ac:dyDescent="0.25">
      <c r="I54" s="47"/>
      <c r="Q54" s="47"/>
    </row>
    <row r="55" spans="1:17" x14ac:dyDescent="0.25">
      <c r="I55" s="47"/>
      <c r="Q55" s="47"/>
    </row>
    <row r="56" spans="1:17" x14ac:dyDescent="0.25">
      <c r="I56" s="47"/>
      <c r="Q56" s="47"/>
    </row>
    <row r="57" spans="1:17" x14ac:dyDescent="0.25">
      <c r="I57" s="47"/>
      <c r="Q57" s="47"/>
    </row>
    <row r="58" spans="1:17" x14ac:dyDescent="0.25">
      <c r="I58" s="47"/>
      <c r="Q58" s="47"/>
    </row>
  </sheetData>
  <mergeCells count="12">
    <mergeCell ref="A2:A3"/>
    <mergeCell ref="B2:G2"/>
    <mergeCell ref="J2:O2"/>
    <mergeCell ref="R2:Y2"/>
    <mergeCell ref="A28:A29"/>
    <mergeCell ref="B28:G28"/>
    <mergeCell ref="J28:O28"/>
    <mergeCell ref="R28:Y28"/>
    <mergeCell ref="I2:I3"/>
    <mergeCell ref="Q2:Q3"/>
    <mergeCell ref="I28:I29"/>
    <mergeCell ref="Q28:Q2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8"/>
  <sheetViews>
    <sheetView zoomScaleNormal="100" workbookViewId="0">
      <selection sqref="A1:XFD1048576"/>
    </sheetView>
  </sheetViews>
  <sheetFormatPr defaultColWidth="9.140625" defaultRowHeight="15" x14ac:dyDescent="0.25"/>
  <cols>
    <col min="1" max="1" width="32.7109375" style="35" customWidth="1"/>
    <col min="2" max="2" width="11.85546875" style="35" customWidth="1"/>
    <col min="3" max="3" width="11.85546875" style="64" customWidth="1"/>
    <col min="4" max="4" width="11.85546875" style="35" customWidth="1"/>
    <col min="5" max="5" width="11.85546875" style="64" customWidth="1"/>
    <col min="6" max="7" width="11.85546875" style="35" customWidth="1"/>
    <col min="8" max="8" width="11.85546875" style="47" customWidth="1"/>
    <col min="9" max="9" width="32.7109375" style="35" customWidth="1"/>
    <col min="10" max="10" width="11.85546875" style="35" customWidth="1"/>
    <col min="11" max="11" width="11.85546875" style="64" customWidth="1"/>
    <col min="12" max="12" width="11.85546875" style="35" customWidth="1"/>
    <col min="13" max="13" width="11.85546875" style="64" customWidth="1"/>
    <col min="14" max="15" width="11.85546875" style="35" customWidth="1"/>
    <col min="16" max="16" width="11.85546875" style="47" customWidth="1"/>
    <col min="17" max="17" width="32.7109375" style="35" customWidth="1"/>
    <col min="18" max="19" width="13.42578125" style="35" customWidth="1"/>
    <col min="20" max="21" width="11.85546875" style="35" customWidth="1"/>
    <col min="22" max="25" width="13.42578125" style="35" customWidth="1"/>
    <col min="26" max="16384" width="9.140625" style="35"/>
  </cols>
  <sheetData>
    <row r="1" spans="1:25" s="31" customFormat="1" ht="15.75" thickBot="1" x14ac:dyDescent="0.3">
      <c r="A1" s="29" t="s">
        <v>103</v>
      </c>
      <c r="B1" s="30"/>
      <c r="C1" s="63"/>
      <c r="D1" s="30"/>
      <c r="E1" s="63"/>
      <c r="F1" s="30"/>
      <c r="G1" s="30"/>
      <c r="H1" s="29"/>
      <c r="I1" s="29"/>
      <c r="J1" s="30"/>
      <c r="K1" s="63"/>
      <c r="L1" s="30"/>
      <c r="M1" s="63"/>
      <c r="N1" s="30"/>
      <c r="O1" s="30"/>
      <c r="P1" s="29"/>
      <c r="Q1" s="29"/>
      <c r="R1" s="30"/>
      <c r="S1" s="30"/>
      <c r="T1" s="30"/>
      <c r="U1" s="30"/>
      <c r="V1" s="30"/>
      <c r="W1" s="30"/>
      <c r="X1" s="30"/>
      <c r="Y1" s="30"/>
    </row>
    <row r="2" spans="1:25" ht="15.75" thickBot="1" x14ac:dyDescent="0.3">
      <c r="A2" s="32"/>
      <c r="B2" s="70" t="s">
        <v>35</v>
      </c>
      <c r="C2" s="70"/>
      <c r="D2" s="70"/>
      <c r="E2" s="70"/>
      <c r="F2" s="70"/>
      <c r="G2" s="70"/>
      <c r="H2" s="34"/>
      <c r="I2" s="32"/>
      <c r="J2" s="70" t="s">
        <v>36</v>
      </c>
      <c r="K2" s="70"/>
      <c r="L2" s="70"/>
      <c r="M2" s="70"/>
      <c r="N2" s="70"/>
      <c r="O2" s="70"/>
      <c r="P2" s="34"/>
      <c r="Q2" s="32"/>
      <c r="R2" s="33">
        <v>2019</v>
      </c>
      <c r="S2" s="33"/>
      <c r="T2" s="33"/>
      <c r="U2" s="33"/>
      <c r="V2" s="33"/>
      <c r="W2" s="33"/>
      <c r="X2" s="33"/>
      <c r="Y2" s="33"/>
    </row>
    <row r="3" spans="1:25" ht="34.5" thickBot="1" x14ac:dyDescent="0.3">
      <c r="A3" s="36"/>
      <c r="B3" s="37" t="s">
        <v>18</v>
      </c>
      <c r="C3" s="38" t="s">
        <v>41</v>
      </c>
      <c r="D3" s="37" t="s">
        <v>19</v>
      </c>
      <c r="E3" s="38" t="s">
        <v>42</v>
      </c>
      <c r="F3" s="37" t="s">
        <v>0</v>
      </c>
      <c r="G3" s="38" t="s">
        <v>1</v>
      </c>
      <c r="H3" s="71"/>
      <c r="I3" s="36"/>
      <c r="J3" s="37" t="s">
        <v>18</v>
      </c>
      <c r="K3" s="38" t="s">
        <v>41</v>
      </c>
      <c r="L3" s="37" t="s">
        <v>19</v>
      </c>
      <c r="M3" s="38" t="s">
        <v>42</v>
      </c>
      <c r="N3" s="37" t="s">
        <v>0</v>
      </c>
      <c r="O3" s="38" t="s">
        <v>1</v>
      </c>
      <c r="P3" s="71"/>
      <c r="Q3" s="36"/>
      <c r="R3" s="37" t="s">
        <v>18</v>
      </c>
      <c r="S3" s="38" t="s">
        <v>41</v>
      </c>
      <c r="T3" s="37" t="s">
        <v>19</v>
      </c>
      <c r="U3" s="38" t="s">
        <v>42</v>
      </c>
      <c r="V3" s="37" t="s">
        <v>0</v>
      </c>
      <c r="W3" s="38" t="s">
        <v>1</v>
      </c>
      <c r="X3" s="37" t="s">
        <v>33</v>
      </c>
      <c r="Y3" s="37" t="s">
        <v>34</v>
      </c>
    </row>
    <row r="4" spans="1:25" x14ac:dyDescent="0.25">
      <c r="A4" s="41"/>
      <c r="B4" s="72"/>
      <c r="C4" s="40"/>
      <c r="D4" s="41"/>
      <c r="E4" s="40"/>
      <c r="F4" s="41"/>
      <c r="G4" s="40"/>
      <c r="H4" s="41"/>
      <c r="I4" s="40"/>
      <c r="J4" s="72"/>
      <c r="K4" s="40"/>
      <c r="L4" s="41"/>
      <c r="M4" s="40"/>
      <c r="N4" s="41"/>
      <c r="O4" s="40"/>
      <c r="P4" s="41"/>
      <c r="Q4" s="40"/>
      <c r="R4" s="40"/>
      <c r="S4" s="40"/>
      <c r="T4" s="40"/>
      <c r="U4" s="40"/>
      <c r="V4" s="40"/>
      <c r="W4" s="40"/>
      <c r="X4" s="40"/>
      <c r="Y4" s="40"/>
    </row>
    <row r="5" spans="1:25" x14ac:dyDescent="0.25">
      <c r="A5" s="41" t="s">
        <v>43</v>
      </c>
      <c r="B5" s="73">
        <v>0</v>
      </c>
      <c r="C5" s="46"/>
      <c r="D5" s="73">
        <v>0</v>
      </c>
      <c r="E5" s="46"/>
      <c r="F5" s="73">
        <v>0</v>
      </c>
      <c r="G5" s="46"/>
      <c r="H5" s="74"/>
      <c r="I5" s="40" t="s">
        <v>43</v>
      </c>
      <c r="J5" s="73">
        <v>0</v>
      </c>
      <c r="K5" s="46"/>
      <c r="L5" s="73">
        <v>0</v>
      </c>
      <c r="M5" s="46"/>
      <c r="N5" s="73">
        <v>0</v>
      </c>
      <c r="O5" s="46"/>
      <c r="P5" s="74"/>
      <c r="Q5" s="40" t="s">
        <v>43</v>
      </c>
      <c r="R5" s="42">
        <f>J5</f>
        <v>0</v>
      </c>
      <c r="S5" s="43"/>
      <c r="T5" s="42">
        <f>L5</f>
        <v>0</v>
      </c>
      <c r="U5" s="43"/>
      <c r="V5" s="42">
        <f>SUM(F5,N5)</f>
        <v>0</v>
      </c>
      <c r="W5" s="43"/>
      <c r="X5" s="44"/>
      <c r="Y5" s="44"/>
    </row>
    <row r="6" spans="1:25" x14ac:dyDescent="0.25">
      <c r="A6" s="41" t="s">
        <v>44</v>
      </c>
      <c r="B6" s="73">
        <v>7303</v>
      </c>
      <c r="C6" s="46">
        <v>41.2</v>
      </c>
      <c r="D6" s="73">
        <v>6007</v>
      </c>
      <c r="E6" s="46">
        <v>44.3</v>
      </c>
      <c r="F6" s="73">
        <v>23000</v>
      </c>
      <c r="G6" s="46">
        <v>45.8</v>
      </c>
      <c r="H6" s="74"/>
      <c r="I6" s="40" t="s">
        <v>44</v>
      </c>
      <c r="J6" s="73">
        <v>11592</v>
      </c>
      <c r="K6" s="46">
        <v>63.5</v>
      </c>
      <c r="L6" s="73">
        <v>11118</v>
      </c>
      <c r="M6" s="46">
        <v>66.2</v>
      </c>
      <c r="N6" s="73">
        <v>43168</v>
      </c>
      <c r="O6" s="46">
        <v>66.7</v>
      </c>
      <c r="P6" s="74"/>
      <c r="Q6" s="40" t="s">
        <v>44</v>
      </c>
      <c r="R6" s="42">
        <f t="shared" ref="R6:R18" si="0">J6</f>
        <v>11592</v>
      </c>
      <c r="S6" s="43">
        <f t="shared" ref="S6:S20" si="1">K6</f>
        <v>63.5</v>
      </c>
      <c r="T6" s="42">
        <f t="shared" ref="T6:T20" si="2">L6</f>
        <v>11118</v>
      </c>
      <c r="U6" s="43">
        <f t="shared" ref="U6:U20" si="3">M6</f>
        <v>66.2</v>
      </c>
      <c r="V6" s="42">
        <f t="shared" ref="V6:V20" si="4">SUM(F6,N6)</f>
        <v>66168</v>
      </c>
      <c r="W6" s="43">
        <v>49.3</v>
      </c>
      <c r="X6" s="44">
        <f>V6/T6</f>
        <v>5.9514301133297351</v>
      </c>
      <c r="Y6" s="44">
        <f>V6/R6</f>
        <v>5.7080745341614909</v>
      </c>
    </row>
    <row r="7" spans="1:25" x14ac:dyDescent="0.25">
      <c r="A7" s="41" t="s">
        <v>9</v>
      </c>
      <c r="B7" s="73">
        <v>0</v>
      </c>
      <c r="C7" s="46"/>
      <c r="D7" s="73">
        <v>0</v>
      </c>
      <c r="E7" s="46"/>
      <c r="F7" s="73">
        <v>0</v>
      </c>
      <c r="G7" s="46"/>
      <c r="H7" s="74"/>
      <c r="I7" s="40" t="s">
        <v>9</v>
      </c>
      <c r="J7" s="73">
        <v>0</v>
      </c>
      <c r="K7" s="46"/>
      <c r="L7" s="73">
        <v>0</v>
      </c>
      <c r="M7" s="46"/>
      <c r="N7" s="73">
        <v>0</v>
      </c>
      <c r="O7" s="46"/>
      <c r="P7" s="74"/>
      <c r="Q7" s="40" t="s">
        <v>9</v>
      </c>
      <c r="R7" s="42">
        <f t="shared" si="0"/>
        <v>0</v>
      </c>
      <c r="S7" s="43"/>
      <c r="T7" s="42">
        <f t="shared" si="2"/>
        <v>0</v>
      </c>
      <c r="U7" s="43"/>
      <c r="V7" s="42">
        <f t="shared" si="4"/>
        <v>0</v>
      </c>
      <c r="W7" s="43"/>
      <c r="X7" s="44"/>
      <c r="Y7" s="44"/>
    </row>
    <row r="8" spans="1:25" x14ac:dyDescent="0.25">
      <c r="A8" s="41" t="s">
        <v>7</v>
      </c>
      <c r="B8" s="73">
        <v>0</v>
      </c>
      <c r="C8" s="46"/>
      <c r="D8" s="73">
        <v>0</v>
      </c>
      <c r="E8" s="46"/>
      <c r="F8" s="73">
        <v>0</v>
      </c>
      <c r="G8" s="46"/>
      <c r="H8" s="74"/>
      <c r="I8" s="40" t="s">
        <v>7</v>
      </c>
      <c r="J8" s="73">
        <v>0</v>
      </c>
      <c r="K8" s="46"/>
      <c r="L8" s="73">
        <v>0</v>
      </c>
      <c r="M8" s="46"/>
      <c r="N8" s="73">
        <v>0</v>
      </c>
      <c r="O8" s="46"/>
      <c r="P8" s="74"/>
      <c r="Q8" s="40" t="s">
        <v>7</v>
      </c>
      <c r="R8" s="42">
        <f t="shared" si="0"/>
        <v>0</v>
      </c>
      <c r="S8" s="43"/>
      <c r="T8" s="42">
        <f t="shared" si="2"/>
        <v>0</v>
      </c>
      <c r="U8" s="43"/>
      <c r="V8" s="42">
        <f t="shared" si="4"/>
        <v>0</v>
      </c>
      <c r="W8" s="43"/>
      <c r="X8" s="44"/>
      <c r="Y8" s="44"/>
    </row>
    <row r="9" spans="1:25" x14ac:dyDescent="0.25">
      <c r="A9" s="41" t="s">
        <v>8</v>
      </c>
      <c r="B9" s="73">
        <v>271</v>
      </c>
      <c r="C9" s="46">
        <v>55.3</v>
      </c>
      <c r="D9" s="73">
        <v>222</v>
      </c>
      <c r="E9" s="46">
        <v>67</v>
      </c>
      <c r="F9" s="73">
        <v>1985</v>
      </c>
      <c r="G9" s="46">
        <v>63.7</v>
      </c>
      <c r="H9" s="74"/>
      <c r="I9" s="40" t="s">
        <v>8</v>
      </c>
      <c r="J9" s="73">
        <v>0</v>
      </c>
      <c r="K9" s="46"/>
      <c r="L9" s="73">
        <v>0</v>
      </c>
      <c r="M9" s="46"/>
      <c r="N9" s="73">
        <v>0</v>
      </c>
      <c r="O9" s="46"/>
      <c r="P9" s="74"/>
      <c r="Q9" s="40" t="s">
        <v>8</v>
      </c>
      <c r="R9" s="42">
        <f t="shared" si="0"/>
        <v>0</v>
      </c>
      <c r="S9" s="43"/>
      <c r="T9" s="42">
        <f t="shared" si="2"/>
        <v>0</v>
      </c>
      <c r="U9" s="43"/>
      <c r="V9" s="42">
        <f t="shared" si="4"/>
        <v>1985</v>
      </c>
      <c r="W9" s="43">
        <v>63.7</v>
      </c>
      <c r="X9" s="44"/>
      <c r="Y9" s="44"/>
    </row>
    <row r="10" spans="1:25" x14ac:dyDescent="0.25">
      <c r="A10" s="41" t="s">
        <v>13</v>
      </c>
      <c r="B10" s="73">
        <v>1314</v>
      </c>
      <c r="C10" s="46">
        <v>46.3</v>
      </c>
      <c r="D10" s="73">
        <v>1151</v>
      </c>
      <c r="E10" s="46">
        <v>51.7</v>
      </c>
      <c r="F10" s="73">
        <v>10588</v>
      </c>
      <c r="G10" s="46">
        <v>48.9</v>
      </c>
      <c r="H10" s="74"/>
      <c r="I10" s="40" t="s">
        <v>13</v>
      </c>
      <c r="J10" s="73">
        <v>965</v>
      </c>
      <c r="K10" s="46">
        <v>50.5</v>
      </c>
      <c r="L10" s="73">
        <v>805</v>
      </c>
      <c r="M10" s="46">
        <v>52.5</v>
      </c>
      <c r="N10" s="73">
        <v>9828</v>
      </c>
      <c r="O10" s="46">
        <v>63.1</v>
      </c>
      <c r="P10" s="74"/>
      <c r="Q10" s="40" t="s">
        <v>13</v>
      </c>
      <c r="R10" s="42">
        <f t="shared" si="0"/>
        <v>965</v>
      </c>
      <c r="S10" s="43">
        <f t="shared" si="1"/>
        <v>50.5</v>
      </c>
      <c r="T10" s="42">
        <f t="shared" si="2"/>
        <v>805</v>
      </c>
      <c r="U10" s="43">
        <f t="shared" si="3"/>
        <v>52.5</v>
      </c>
      <c r="V10" s="42">
        <f t="shared" si="4"/>
        <v>20416</v>
      </c>
      <c r="W10" s="43">
        <v>55</v>
      </c>
      <c r="X10" s="44">
        <f>V10/T10</f>
        <v>25.361490683229814</v>
      </c>
      <c r="Y10" s="44">
        <f>V10/R10</f>
        <v>21.156476683937825</v>
      </c>
    </row>
    <row r="11" spans="1:25" x14ac:dyDescent="0.25">
      <c r="A11" s="41" t="s">
        <v>10</v>
      </c>
      <c r="B11" s="73">
        <v>769</v>
      </c>
      <c r="C11" s="46">
        <v>54.9</v>
      </c>
      <c r="D11" s="73">
        <v>717</v>
      </c>
      <c r="E11" s="46">
        <v>58.9</v>
      </c>
      <c r="F11" s="73">
        <v>8360</v>
      </c>
      <c r="G11" s="46">
        <v>49</v>
      </c>
      <c r="H11" s="74"/>
      <c r="I11" s="40" t="s">
        <v>10</v>
      </c>
      <c r="J11" s="73">
        <v>859</v>
      </c>
      <c r="K11" s="46">
        <v>59.3</v>
      </c>
      <c r="L11" s="73">
        <v>393</v>
      </c>
      <c r="M11" s="46">
        <v>61.6</v>
      </c>
      <c r="N11" s="73">
        <v>6399</v>
      </c>
      <c r="O11" s="46">
        <v>57.7</v>
      </c>
      <c r="P11" s="74"/>
      <c r="Q11" s="40" t="s">
        <v>10</v>
      </c>
      <c r="R11" s="42">
        <f t="shared" si="0"/>
        <v>859</v>
      </c>
      <c r="S11" s="43">
        <f t="shared" si="1"/>
        <v>59.3</v>
      </c>
      <c r="T11" s="42">
        <f t="shared" si="2"/>
        <v>393</v>
      </c>
      <c r="U11" s="43">
        <f t="shared" si="3"/>
        <v>61.6</v>
      </c>
      <c r="V11" s="42">
        <f t="shared" si="4"/>
        <v>14759</v>
      </c>
      <c r="W11" s="43">
        <v>46.2</v>
      </c>
      <c r="X11" s="44">
        <f>V11/T11</f>
        <v>37.554707379134861</v>
      </c>
      <c r="Y11" s="44">
        <f>V11/R11</f>
        <v>17.181606519208383</v>
      </c>
    </row>
    <row r="12" spans="1:25" x14ac:dyDescent="0.25">
      <c r="A12" s="41" t="s">
        <v>11</v>
      </c>
      <c r="B12" s="73">
        <v>2606</v>
      </c>
      <c r="C12" s="46">
        <v>55.9</v>
      </c>
      <c r="D12" s="73">
        <v>2606</v>
      </c>
      <c r="E12" s="46">
        <v>55.9</v>
      </c>
      <c r="F12" s="73">
        <v>30882</v>
      </c>
      <c r="G12" s="46">
        <v>47.5</v>
      </c>
      <c r="H12" s="74"/>
      <c r="I12" s="40" t="s">
        <v>11</v>
      </c>
      <c r="J12" s="73">
        <v>1549</v>
      </c>
      <c r="K12" s="46">
        <v>58.2</v>
      </c>
      <c r="L12" s="73">
        <v>1549</v>
      </c>
      <c r="M12" s="46">
        <v>58.2</v>
      </c>
      <c r="N12" s="73">
        <v>20487</v>
      </c>
      <c r="O12" s="46">
        <v>58.4</v>
      </c>
      <c r="P12" s="74"/>
      <c r="Q12" s="40" t="s">
        <v>11</v>
      </c>
      <c r="R12" s="42">
        <f t="shared" si="0"/>
        <v>1549</v>
      </c>
      <c r="S12" s="43">
        <f t="shared" si="1"/>
        <v>58.2</v>
      </c>
      <c r="T12" s="42">
        <f t="shared" si="2"/>
        <v>1549</v>
      </c>
      <c r="U12" s="43">
        <f t="shared" si="3"/>
        <v>58.2</v>
      </c>
      <c r="V12" s="42">
        <f t="shared" si="4"/>
        <v>51369</v>
      </c>
      <c r="W12" s="43">
        <v>47.9</v>
      </c>
      <c r="X12" s="44">
        <f>V12/T12</f>
        <v>33.162685603615238</v>
      </c>
      <c r="Y12" s="44">
        <f>V12/R12</f>
        <v>33.162685603615238</v>
      </c>
    </row>
    <row r="13" spans="1:25" x14ac:dyDescent="0.25">
      <c r="A13" s="41" t="s">
        <v>2</v>
      </c>
      <c r="B13" s="73">
        <v>405</v>
      </c>
      <c r="C13" s="46">
        <v>35.9</v>
      </c>
      <c r="D13" s="73">
        <v>387</v>
      </c>
      <c r="E13" s="46">
        <v>36.4</v>
      </c>
      <c r="F13" s="73">
        <v>1884</v>
      </c>
      <c r="G13" s="46">
        <v>35.9</v>
      </c>
      <c r="H13" s="74"/>
      <c r="I13" s="40" t="s">
        <v>2</v>
      </c>
      <c r="J13" s="73">
        <v>160</v>
      </c>
      <c r="K13" s="46">
        <v>67.400000000000006</v>
      </c>
      <c r="L13" s="73">
        <v>160</v>
      </c>
      <c r="M13" s="46">
        <v>67.400000000000006</v>
      </c>
      <c r="N13" s="73">
        <v>498</v>
      </c>
      <c r="O13" s="46">
        <v>58.2</v>
      </c>
      <c r="P13" s="74"/>
      <c r="Q13" s="40" t="s">
        <v>2</v>
      </c>
      <c r="R13" s="42">
        <f t="shared" si="0"/>
        <v>160</v>
      </c>
      <c r="S13" s="43">
        <f t="shared" si="1"/>
        <v>67.400000000000006</v>
      </c>
      <c r="T13" s="42">
        <f t="shared" si="2"/>
        <v>160</v>
      </c>
      <c r="U13" s="43">
        <f t="shared" si="3"/>
        <v>67.400000000000006</v>
      </c>
      <c r="V13" s="42">
        <f t="shared" si="4"/>
        <v>2382</v>
      </c>
      <c r="W13" s="43">
        <v>37.1</v>
      </c>
      <c r="X13" s="44">
        <f>V13/T13</f>
        <v>14.887499999999999</v>
      </c>
      <c r="Y13" s="44">
        <f>V13/R13</f>
        <v>14.887499999999999</v>
      </c>
    </row>
    <row r="14" spans="1:25" x14ac:dyDescent="0.25">
      <c r="A14" s="41" t="s">
        <v>5</v>
      </c>
      <c r="B14" s="73">
        <v>0</v>
      </c>
      <c r="C14" s="46"/>
      <c r="D14" s="73">
        <v>0</v>
      </c>
      <c r="E14" s="46"/>
      <c r="F14" s="73">
        <v>0</v>
      </c>
      <c r="G14" s="46"/>
      <c r="H14" s="74"/>
      <c r="I14" s="40" t="s">
        <v>5</v>
      </c>
      <c r="J14" s="73">
        <v>0</v>
      </c>
      <c r="K14" s="46"/>
      <c r="L14" s="73">
        <v>0</v>
      </c>
      <c r="M14" s="46"/>
      <c r="N14" s="73">
        <v>0</v>
      </c>
      <c r="O14" s="46"/>
      <c r="P14" s="74"/>
      <c r="Q14" s="40" t="s">
        <v>5</v>
      </c>
      <c r="R14" s="42">
        <f t="shared" si="0"/>
        <v>0</v>
      </c>
      <c r="S14" s="43"/>
      <c r="T14" s="42">
        <f t="shared" si="2"/>
        <v>0</v>
      </c>
      <c r="U14" s="43"/>
      <c r="V14" s="42">
        <f t="shared" si="4"/>
        <v>0</v>
      </c>
      <c r="W14" s="43"/>
      <c r="X14" s="44"/>
      <c r="Y14" s="44"/>
    </row>
    <row r="15" spans="1:25" x14ac:dyDescent="0.25">
      <c r="A15" s="41" t="s">
        <v>3</v>
      </c>
      <c r="B15" s="73">
        <v>203</v>
      </c>
      <c r="C15" s="46">
        <v>93.4</v>
      </c>
      <c r="D15" s="73">
        <v>13</v>
      </c>
      <c r="E15" s="46">
        <v>83</v>
      </c>
      <c r="F15" s="73">
        <v>125</v>
      </c>
      <c r="G15" s="46">
        <v>72</v>
      </c>
      <c r="H15" s="74"/>
      <c r="I15" s="40" t="s">
        <v>3</v>
      </c>
      <c r="J15" s="73">
        <v>305</v>
      </c>
      <c r="K15" s="46">
        <v>78.2</v>
      </c>
      <c r="L15" s="73">
        <v>305</v>
      </c>
      <c r="M15" s="46">
        <v>78.2</v>
      </c>
      <c r="N15" s="73">
        <v>619</v>
      </c>
      <c r="O15" s="46">
        <v>78.400000000000006</v>
      </c>
      <c r="P15" s="74"/>
      <c r="Q15" s="40" t="s">
        <v>3</v>
      </c>
      <c r="R15" s="42">
        <f t="shared" si="0"/>
        <v>305</v>
      </c>
      <c r="S15" s="43">
        <f t="shared" si="1"/>
        <v>78.2</v>
      </c>
      <c r="T15" s="42">
        <f t="shared" si="2"/>
        <v>305</v>
      </c>
      <c r="U15" s="43">
        <f t="shared" si="3"/>
        <v>78.2</v>
      </c>
      <c r="V15" s="42">
        <f t="shared" si="4"/>
        <v>744</v>
      </c>
      <c r="W15" s="43">
        <v>68.400000000000006</v>
      </c>
      <c r="X15" s="44">
        <f>V15/T15</f>
        <v>2.4393442622950818</v>
      </c>
      <c r="Y15" s="44">
        <f>V15/R15</f>
        <v>2.4393442622950818</v>
      </c>
    </row>
    <row r="16" spans="1:25" x14ac:dyDescent="0.25">
      <c r="A16" s="41" t="s">
        <v>4</v>
      </c>
      <c r="B16" s="73">
        <v>0</v>
      </c>
      <c r="C16" s="46"/>
      <c r="D16" s="73">
        <v>0</v>
      </c>
      <c r="E16" s="46"/>
      <c r="F16" s="73">
        <v>0</v>
      </c>
      <c r="G16" s="46"/>
      <c r="H16" s="74"/>
      <c r="I16" s="40" t="s">
        <v>4</v>
      </c>
      <c r="J16" s="73">
        <v>367</v>
      </c>
      <c r="K16" s="46">
        <v>100</v>
      </c>
      <c r="L16" s="73">
        <v>367</v>
      </c>
      <c r="M16" s="46">
        <v>100</v>
      </c>
      <c r="N16" s="73">
        <v>877</v>
      </c>
      <c r="O16" s="46">
        <v>100</v>
      </c>
      <c r="P16" s="74"/>
      <c r="Q16" s="40" t="s">
        <v>4</v>
      </c>
      <c r="R16" s="42">
        <f t="shared" si="0"/>
        <v>367</v>
      </c>
      <c r="S16" s="43">
        <f t="shared" si="1"/>
        <v>100</v>
      </c>
      <c r="T16" s="42">
        <f t="shared" si="2"/>
        <v>367</v>
      </c>
      <c r="U16" s="43">
        <f t="shared" si="3"/>
        <v>100</v>
      </c>
      <c r="V16" s="42">
        <f t="shared" si="4"/>
        <v>877</v>
      </c>
      <c r="W16" s="43">
        <v>100</v>
      </c>
      <c r="X16" s="44">
        <f>V16/T16</f>
        <v>2.3896457765667574</v>
      </c>
      <c r="Y16" s="44">
        <f>V16/R16</f>
        <v>2.3896457765667574</v>
      </c>
    </row>
    <row r="17" spans="1:25" x14ac:dyDescent="0.25">
      <c r="A17" s="41" t="s">
        <v>6</v>
      </c>
      <c r="B17" s="73">
        <v>0</v>
      </c>
      <c r="C17" s="46"/>
      <c r="D17" s="73">
        <v>0</v>
      </c>
      <c r="E17" s="46"/>
      <c r="F17" s="73">
        <v>0</v>
      </c>
      <c r="G17" s="46"/>
      <c r="H17" s="74"/>
      <c r="I17" s="40" t="s">
        <v>6</v>
      </c>
      <c r="J17" s="73">
        <v>0</v>
      </c>
      <c r="K17" s="46"/>
      <c r="L17" s="73">
        <v>0</v>
      </c>
      <c r="M17" s="46"/>
      <c r="N17" s="73">
        <v>0</v>
      </c>
      <c r="O17" s="46"/>
      <c r="P17" s="74"/>
      <c r="Q17" s="40" t="s">
        <v>6</v>
      </c>
      <c r="R17" s="42">
        <f t="shared" si="0"/>
        <v>0</v>
      </c>
      <c r="S17" s="43">
        <f t="shared" si="1"/>
        <v>0</v>
      </c>
      <c r="T17" s="42">
        <f t="shared" si="2"/>
        <v>0</v>
      </c>
      <c r="U17" s="43">
        <f t="shared" si="3"/>
        <v>0</v>
      </c>
      <c r="V17" s="42">
        <f t="shared" si="4"/>
        <v>0</v>
      </c>
      <c r="W17" s="43"/>
      <c r="X17" s="44"/>
      <c r="Y17" s="44"/>
    </row>
    <row r="18" spans="1:25" x14ac:dyDescent="0.25">
      <c r="A18" s="41" t="s">
        <v>12</v>
      </c>
      <c r="B18" s="73">
        <v>10802</v>
      </c>
      <c r="C18" s="46">
        <v>20.6</v>
      </c>
      <c r="D18" s="73">
        <v>10605</v>
      </c>
      <c r="E18" s="46">
        <v>21</v>
      </c>
      <c r="F18" s="73">
        <v>128544</v>
      </c>
      <c r="G18" s="46">
        <v>24.8</v>
      </c>
      <c r="H18" s="74"/>
      <c r="I18" s="40" t="s">
        <v>12</v>
      </c>
      <c r="J18" s="72">
        <v>10096</v>
      </c>
      <c r="K18" s="75">
        <v>22.3</v>
      </c>
      <c r="L18" s="73">
        <v>9680</v>
      </c>
      <c r="M18" s="75">
        <v>22.5</v>
      </c>
      <c r="N18" s="73">
        <v>119137</v>
      </c>
      <c r="O18" s="46">
        <v>25.1</v>
      </c>
      <c r="P18" s="74"/>
      <c r="Q18" s="40" t="s">
        <v>12</v>
      </c>
      <c r="R18" s="42">
        <f t="shared" si="0"/>
        <v>10096</v>
      </c>
      <c r="S18" s="43">
        <f t="shared" si="1"/>
        <v>22.3</v>
      </c>
      <c r="T18" s="42">
        <f t="shared" si="2"/>
        <v>9680</v>
      </c>
      <c r="U18" s="43">
        <f t="shared" si="3"/>
        <v>22.5</v>
      </c>
      <c r="V18" s="42">
        <f t="shared" si="4"/>
        <v>247681</v>
      </c>
      <c r="W18" s="43">
        <v>24.7</v>
      </c>
      <c r="X18" s="44">
        <f>V18/T18</f>
        <v>25.586880165289255</v>
      </c>
      <c r="Y18" s="44">
        <f>V18/R18</f>
        <v>24.532587163232964</v>
      </c>
    </row>
    <row r="19" spans="1:25" x14ac:dyDescent="0.25">
      <c r="A19" s="41"/>
      <c r="B19" s="72"/>
      <c r="C19" s="75"/>
      <c r="D19" s="73"/>
      <c r="E19" s="75"/>
      <c r="F19" s="72"/>
      <c r="G19" s="75"/>
      <c r="H19" s="76"/>
      <c r="I19" s="40"/>
      <c r="N19" s="72"/>
      <c r="O19" s="75"/>
      <c r="P19" s="76"/>
      <c r="Q19" s="40"/>
      <c r="R19" s="40"/>
      <c r="S19" s="43"/>
      <c r="T19" s="40"/>
      <c r="U19" s="43"/>
      <c r="V19" s="40"/>
      <c r="W19" s="48"/>
      <c r="X19" s="40"/>
      <c r="Y19" s="40"/>
    </row>
    <row r="20" spans="1:25" ht="15.75" thickBot="1" x14ac:dyDescent="0.3">
      <c r="A20" s="50" t="s">
        <v>14</v>
      </c>
      <c r="B20" s="55">
        <v>23673</v>
      </c>
      <c r="C20" s="60">
        <v>17.3</v>
      </c>
      <c r="D20" s="55">
        <v>21709</v>
      </c>
      <c r="E20" s="60">
        <v>17.7</v>
      </c>
      <c r="F20" s="55">
        <v>205367</v>
      </c>
      <c r="G20" s="60">
        <v>18.100000000000001</v>
      </c>
      <c r="H20" s="77"/>
      <c r="I20" s="50" t="s">
        <v>14</v>
      </c>
      <c r="J20" s="55">
        <v>25893</v>
      </c>
      <c r="K20" s="60">
        <v>30.1</v>
      </c>
      <c r="L20" s="55">
        <v>24377</v>
      </c>
      <c r="M20" s="60">
        <v>31.8</v>
      </c>
      <c r="N20" s="55">
        <v>201015</v>
      </c>
      <c r="O20" s="60">
        <v>21.8</v>
      </c>
      <c r="P20" s="77"/>
      <c r="Q20" s="50" t="s">
        <v>14</v>
      </c>
      <c r="R20" s="51">
        <f>J20</f>
        <v>25893</v>
      </c>
      <c r="S20" s="60">
        <f t="shared" si="1"/>
        <v>30.1</v>
      </c>
      <c r="T20" s="51">
        <f t="shared" si="2"/>
        <v>24377</v>
      </c>
      <c r="U20" s="60">
        <f t="shared" si="3"/>
        <v>31.8</v>
      </c>
      <c r="V20" s="51">
        <f t="shared" si="4"/>
        <v>406382</v>
      </c>
      <c r="W20" s="52">
        <v>18.399999999999999</v>
      </c>
      <c r="X20" s="53">
        <f>V20/T20</f>
        <v>16.67071419780941</v>
      </c>
      <c r="Y20" s="53">
        <f>V20/R20</f>
        <v>15.69466651218476</v>
      </c>
    </row>
    <row r="21" spans="1:25" x14ac:dyDescent="0.25">
      <c r="A21" s="1" t="s">
        <v>37</v>
      </c>
      <c r="I21" s="1"/>
      <c r="Q21" s="1"/>
    </row>
    <row r="22" spans="1:25" ht="15.75" x14ac:dyDescent="0.25">
      <c r="A22" s="1" t="s">
        <v>97</v>
      </c>
      <c r="I22" s="1"/>
      <c r="Q22" s="1"/>
      <c r="V22" s="57"/>
      <c r="W22" s="57"/>
    </row>
    <row r="23" spans="1:25" x14ac:dyDescent="0.25">
      <c r="A23" s="1" t="s">
        <v>38</v>
      </c>
      <c r="I23" s="1"/>
      <c r="Q23" s="1"/>
      <c r="V23" s="47"/>
    </row>
    <row r="24" spans="1:25" x14ac:dyDescent="0.25">
      <c r="A24" s="1" t="s">
        <v>39</v>
      </c>
      <c r="I24" s="47"/>
      <c r="Q24" s="47"/>
    </row>
    <row r="25" spans="1:25" x14ac:dyDescent="0.25">
      <c r="A25" s="47"/>
      <c r="I25" s="1"/>
      <c r="Q25" s="1"/>
    </row>
    <row r="26" spans="1:25" x14ac:dyDescent="0.25">
      <c r="I26" s="1"/>
      <c r="Q26" s="1"/>
      <c r="W26" s="35" t="s">
        <v>62</v>
      </c>
    </row>
    <row r="27" spans="1:25" s="31" customFormat="1" ht="15.75" thickBot="1" x14ac:dyDescent="0.3">
      <c r="A27" s="29" t="s">
        <v>104</v>
      </c>
      <c r="B27" s="30"/>
      <c r="C27" s="63"/>
      <c r="D27" s="30"/>
      <c r="E27" s="63"/>
      <c r="F27" s="30"/>
      <c r="G27" s="30"/>
      <c r="H27" s="29"/>
      <c r="I27" s="29"/>
      <c r="J27" s="30"/>
      <c r="K27" s="63"/>
      <c r="L27" s="30"/>
      <c r="M27" s="63"/>
      <c r="N27" s="30"/>
      <c r="O27" s="30"/>
      <c r="P27" s="29"/>
      <c r="Q27" s="29"/>
      <c r="R27" s="30"/>
      <c r="S27" s="30"/>
      <c r="T27" s="30"/>
      <c r="U27" s="30"/>
      <c r="V27" s="30"/>
      <c r="W27" s="30"/>
      <c r="X27" s="30"/>
      <c r="Y27" s="30"/>
    </row>
    <row r="28" spans="1:25" ht="15.75" thickBot="1" x14ac:dyDescent="0.3">
      <c r="A28" s="32"/>
      <c r="B28" s="70" t="s">
        <v>35</v>
      </c>
      <c r="C28" s="70"/>
      <c r="D28" s="70"/>
      <c r="E28" s="70"/>
      <c r="F28" s="70"/>
      <c r="G28" s="70"/>
      <c r="H28" s="34"/>
      <c r="I28" s="32"/>
      <c r="J28" s="70" t="s">
        <v>36</v>
      </c>
      <c r="K28" s="70"/>
      <c r="L28" s="70"/>
      <c r="M28" s="70"/>
      <c r="N28" s="70"/>
      <c r="O28" s="70"/>
      <c r="P28" s="34"/>
      <c r="Q28" s="32"/>
      <c r="R28" s="33">
        <v>2019</v>
      </c>
      <c r="S28" s="33"/>
      <c r="T28" s="33"/>
      <c r="U28" s="33"/>
      <c r="V28" s="33"/>
      <c r="W28" s="33"/>
      <c r="X28" s="33"/>
      <c r="Y28" s="33"/>
    </row>
    <row r="29" spans="1:25" ht="34.5" thickBot="1" x14ac:dyDescent="0.3">
      <c r="A29" s="36"/>
      <c r="B29" s="37" t="s">
        <v>18</v>
      </c>
      <c r="C29" s="38" t="s">
        <v>41</v>
      </c>
      <c r="D29" s="37" t="s">
        <v>19</v>
      </c>
      <c r="E29" s="38" t="s">
        <v>42</v>
      </c>
      <c r="F29" s="37" t="s">
        <v>0</v>
      </c>
      <c r="G29" s="38" t="s">
        <v>1</v>
      </c>
      <c r="H29" s="71"/>
      <c r="I29" s="36"/>
      <c r="J29" s="37" t="s">
        <v>18</v>
      </c>
      <c r="K29" s="38" t="s">
        <v>41</v>
      </c>
      <c r="L29" s="37" t="s">
        <v>19</v>
      </c>
      <c r="M29" s="38" t="s">
        <v>42</v>
      </c>
      <c r="N29" s="37" t="s">
        <v>0</v>
      </c>
      <c r="O29" s="38" t="s">
        <v>1</v>
      </c>
      <c r="P29" s="71"/>
      <c r="Q29" s="36"/>
      <c r="R29" s="37" t="s">
        <v>18</v>
      </c>
      <c r="S29" s="38" t="s">
        <v>41</v>
      </c>
      <c r="T29" s="37" t="s">
        <v>19</v>
      </c>
      <c r="U29" s="38" t="s">
        <v>42</v>
      </c>
      <c r="V29" s="37" t="s">
        <v>0</v>
      </c>
      <c r="W29" s="38" t="s">
        <v>1</v>
      </c>
      <c r="X29" s="37" t="s">
        <v>33</v>
      </c>
      <c r="Y29" s="37" t="s">
        <v>34</v>
      </c>
    </row>
    <row r="30" spans="1:25" x14ac:dyDescent="0.25">
      <c r="A30" s="41"/>
      <c r="B30" s="41"/>
      <c r="C30" s="40"/>
      <c r="D30" s="41"/>
      <c r="E30" s="40"/>
      <c r="F30" s="41"/>
      <c r="G30" s="40"/>
      <c r="H30" s="41"/>
      <c r="I30" s="40"/>
      <c r="J30" s="41"/>
      <c r="K30" s="40"/>
      <c r="L30" s="41"/>
      <c r="M30" s="40"/>
      <c r="N30" s="41"/>
      <c r="O30" s="40"/>
      <c r="P30" s="41"/>
      <c r="Q30" s="40"/>
      <c r="R30" s="40"/>
      <c r="S30" s="40"/>
      <c r="T30" s="40"/>
      <c r="U30" s="40"/>
      <c r="V30" s="40"/>
      <c r="W30" s="40"/>
      <c r="X30" s="40"/>
      <c r="Y30" s="40"/>
    </row>
    <row r="31" spans="1:25" x14ac:dyDescent="0.25">
      <c r="A31" s="40" t="s">
        <v>24</v>
      </c>
      <c r="B31" s="73">
        <v>0</v>
      </c>
      <c r="C31" s="46"/>
      <c r="D31" s="73">
        <v>0</v>
      </c>
      <c r="E31" s="46"/>
      <c r="F31" s="73">
        <v>0</v>
      </c>
      <c r="I31" s="40" t="s">
        <v>24</v>
      </c>
      <c r="J31" s="73">
        <v>0</v>
      </c>
      <c r="K31" s="46"/>
      <c r="L31" s="73">
        <v>0</v>
      </c>
      <c r="M31" s="46"/>
      <c r="N31" s="73">
        <v>0</v>
      </c>
      <c r="O31" s="46"/>
      <c r="P31" s="74"/>
      <c r="Q31" s="40" t="s">
        <v>24</v>
      </c>
      <c r="R31" s="42">
        <f>J31</f>
        <v>0</v>
      </c>
      <c r="S31" s="46">
        <f>K31</f>
        <v>0</v>
      </c>
      <c r="T31" s="42">
        <f>L31</f>
        <v>0</v>
      </c>
      <c r="U31" s="46">
        <f>M31</f>
        <v>0</v>
      </c>
      <c r="V31" s="42">
        <f>SUM(F31,N31)</f>
        <v>0</v>
      </c>
      <c r="W31" s="46"/>
      <c r="X31" s="44"/>
      <c r="Y31" s="44"/>
    </row>
    <row r="32" spans="1:25" x14ac:dyDescent="0.25">
      <c r="A32" s="40" t="s">
        <v>25</v>
      </c>
      <c r="B32" s="73">
        <v>608</v>
      </c>
      <c r="C32" s="46">
        <v>39.299999999999997</v>
      </c>
      <c r="D32" s="73">
        <v>400</v>
      </c>
      <c r="E32" s="46">
        <v>35.299999999999997</v>
      </c>
      <c r="F32" s="73">
        <v>2009</v>
      </c>
      <c r="G32" s="46">
        <v>33.9</v>
      </c>
      <c r="H32" s="74"/>
      <c r="I32" s="40" t="s">
        <v>25</v>
      </c>
      <c r="J32" s="73">
        <v>832</v>
      </c>
      <c r="K32" s="46">
        <v>54.2</v>
      </c>
      <c r="L32" s="73">
        <v>832</v>
      </c>
      <c r="M32" s="46">
        <v>54.2</v>
      </c>
      <c r="N32" s="73">
        <v>1995</v>
      </c>
      <c r="O32" s="46">
        <v>52.3</v>
      </c>
      <c r="P32" s="74"/>
      <c r="Q32" s="40" t="s">
        <v>25</v>
      </c>
      <c r="R32" s="42">
        <f>J32</f>
        <v>832</v>
      </c>
      <c r="S32" s="46">
        <f t="shared" ref="S32:S40" si="5">K32</f>
        <v>54.2</v>
      </c>
      <c r="T32" s="42">
        <f>L32</f>
        <v>832</v>
      </c>
      <c r="U32" s="46">
        <f t="shared" ref="U32:U40" si="6">M32</f>
        <v>54.2</v>
      </c>
      <c r="V32" s="42">
        <f t="shared" ref="V32:V40" si="7">SUM(F32,N32)</f>
        <v>4004</v>
      </c>
      <c r="W32" s="46">
        <v>33.6</v>
      </c>
      <c r="X32" s="44">
        <f>V32/T32</f>
        <v>4.8125</v>
      </c>
      <c r="Y32" s="44">
        <f>V32/R32</f>
        <v>4.8125</v>
      </c>
    </row>
    <row r="33" spans="1:33" x14ac:dyDescent="0.25">
      <c r="A33" s="40" t="s">
        <v>26</v>
      </c>
      <c r="B33" s="73">
        <v>769</v>
      </c>
      <c r="C33" s="46">
        <v>54.9</v>
      </c>
      <c r="D33" s="73">
        <v>717</v>
      </c>
      <c r="E33" s="46">
        <v>58.9</v>
      </c>
      <c r="F33" s="73">
        <v>8360</v>
      </c>
      <c r="G33" s="46">
        <v>49</v>
      </c>
      <c r="H33" s="74"/>
      <c r="I33" s="40" t="s">
        <v>26</v>
      </c>
      <c r="J33" s="73">
        <v>859</v>
      </c>
      <c r="K33" s="46">
        <v>59.3</v>
      </c>
      <c r="L33" s="73">
        <v>393</v>
      </c>
      <c r="M33" s="46">
        <v>61.6</v>
      </c>
      <c r="N33" s="73">
        <v>6399</v>
      </c>
      <c r="O33" s="46">
        <v>57.7</v>
      </c>
      <c r="P33" s="74"/>
      <c r="Q33" s="40" t="s">
        <v>26</v>
      </c>
      <c r="R33" s="42">
        <f>J33</f>
        <v>859</v>
      </c>
      <c r="S33" s="46">
        <f t="shared" si="5"/>
        <v>59.3</v>
      </c>
      <c r="T33" s="42">
        <f>L33</f>
        <v>393</v>
      </c>
      <c r="U33" s="46">
        <f t="shared" si="6"/>
        <v>61.6</v>
      </c>
      <c r="V33" s="42">
        <f t="shared" si="7"/>
        <v>14759</v>
      </c>
      <c r="W33" s="46">
        <v>46.2</v>
      </c>
      <c r="X33" s="44">
        <f>V33/T33</f>
        <v>37.554707379134861</v>
      </c>
      <c r="Y33" s="44">
        <f>V33/R33</f>
        <v>17.181606519208383</v>
      </c>
    </row>
    <row r="34" spans="1:33" x14ac:dyDescent="0.25">
      <c r="A34" s="40" t="s">
        <v>27</v>
      </c>
      <c r="B34" s="73">
        <v>1314</v>
      </c>
      <c r="C34" s="46">
        <v>46.3</v>
      </c>
      <c r="D34" s="73">
        <v>1151</v>
      </c>
      <c r="E34" s="46">
        <v>51.7</v>
      </c>
      <c r="F34" s="73">
        <v>10588</v>
      </c>
      <c r="G34" s="46">
        <v>48.9</v>
      </c>
      <c r="H34" s="74"/>
      <c r="I34" s="40" t="s">
        <v>27</v>
      </c>
      <c r="J34" s="73">
        <v>965</v>
      </c>
      <c r="K34" s="46">
        <v>50.5</v>
      </c>
      <c r="L34" s="73">
        <v>805</v>
      </c>
      <c r="M34" s="46">
        <v>52.5</v>
      </c>
      <c r="N34" s="73">
        <v>9828</v>
      </c>
      <c r="O34" s="46">
        <v>63.1</v>
      </c>
      <c r="P34" s="74"/>
      <c r="Q34" s="40" t="s">
        <v>27</v>
      </c>
      <c r="R34" s="42">
        <f>J34</f>
        <v>965</v>
      </c>
      <c r="S34" s="46">
        <f t="shared" si="5"/>
        <v>50.5</v>
      </c>
      <c r="T34" s="42">
        <f>L34</f>
        <v>805</v>
      </c>
      <c r="U34" s="46">
        <f t="shared" si="6"/>
        <v>52.5</v>
      </c>
      <c r="V34" s="42">
        <f t="shared" si="7"/>
        <v>20416</v>
      </c>
      <c r="W34" s="46">
        <v>55</v>
      </c>
      <c r="X34" s="44">
        <f>V34/T34</f>
        <v>25.361490683229814</v>
      </c>
      <c r="Y34" s="44">
        <f>V34/R34</f>
        <v>21.156476683937825</v>
      </c>
    </row>
    <row r="35" spans="1:33" x14ac:dyDescent="0.25">
      <c r="A35" s="40" t="s">
        <v>28</v>
      </c>
      <c r="B35" s="73">
        <v>7303</v>
      </c>
      <c r="C35" s="46">
        <v>41.2</v>
      </c>
      <c r="D35" s="73">
        <v>6007</v>
      </c>
      <c r="E35" s="46">
        <v>44.3</v>
      </c>
      <c r="F35" s="73">
        <v>23000</v>
      </c>
      <c r="G35" s="46">
        <v>45.8</v>
      </c>
      <c r="H35" s="74"/>
      <c r="I35" s="40" t="s">
        <v>28</v>
      </c>
      <c r="J35" s="73">
        <v>11592</v>
      </c>
      <c r="K35" s="46">
        <v>63.5</v>
      </c>
      <c r="L35" s="73">
        <v>11118</v>
      </c>
      <c r="M35" s="46">
        <v>66.2</v>
      </c>
      <c r="N35" s="73">
        <v>43168</v>
      </c>
      <c r="O35" s="46">
        <v>66.7</v>
      </c>
      <c r="P35" s="74"/>
      <c r="Q35" s="40" t="s">
        <v>28</v>
      </c>
      <c r="R35" s="42">
        <f>J35</f>
        <v>11592</v>
      </c>
      <c r="S35" s="46">
        <f t="shared" si="5"/>
        <v>63.5</v>
      </c>
      <c r="T35" s="42">
        <f>L35</f>
        <v>11118</v>
      </c>
      <c r="U35" s="46">
        <f t="shared" si="6"/>
        <v>66.2</v>
      </c>
      <c r="V35" s="42">
        <f t="shared" si="7"/>
        <v>66168</v>
      </c>
      <c r="W35" s="46">
        <v>49.3</v>
      </c>
      <c r="X35" s="44">
        <f>V35/T35</f>
        <v>5.9514301133297351</v>
      </c>
      <c r="Y35" s="44">
        <f>V35/R35</f>
        <v>5.7080745341614909</v>
      </c>
    </row>
    <row r="36" spans="1:33" x14ac:dyDescent="0.25">
      <c r="A36" s="40" t="s">
        <v>29</v>
      </c>
      <c r="B36" s="73">
        <v>271</v>
      </c>
      <c r="C36" s="46">
        <v>55.3</v>
      </c>
      <c r="D36" s="73">
        <v>222</v>
      </c>
      <c r="E36" s="46">
        <v>67</v>
      </c>
      <c r="F36" s="73">
        <v>1985</v>
      </c>
      <c r="G36" s="46">
        <v>63.7</v>
      </c>
      <c r="H36" s="74"/>
      <c r="I36" s="40" t="s">
        <v>29</v>
      </c>
      <c r="J36" s="73">
        <v>0</v>
      </c>
      <c r="K36" s="46"/>
      <c r="L36" s="73">
        <v>0</v>
      </c>
      <c r="M36" s="46"/>
      <c r="N36" s="73">
        <v>0</v>
      </c>
      <c r="O36" s="46"/>
      <c r="P36" s="74"/>
      <c r="Q36" s="40" t="s">
        <v>29</v>
      </c>
      <c r="R36" s="42">
        <f>B36</f>
        <v>271</v>
      </c>
      <c r="S36" s="46">
        <f t="shared" si="5"/>
        <v>0</v>
      </c>
      <c r="T36" s="42">
        <f>D36</f>
        <v>222</v>
      </c>
      <c r="U36" s="46">
        <f>E36</f>
        <v>67</v>
      </c>
      <c r="V36" s="42">
        <f t="shared" si="7"/>
        <v>1985</v>
      </c>
      <c r="W36" s="46">
        <v>63.7</v>
      </c>
      <c r="X36" s="44">
        <f t="shared" ref="X36" si="8">V36/T36</f>
        <v>8.9414414414414409</v>
      </c>
      <c r="Y36" s="44">
        <f t="shared" ref="Y36" si="9">V36/R36</f>
        <v>7.3247232472324724</v>
      </c>
    </row>
    <row r="37" spans="1:33" x14ac:dyDescent="0.25">
      <c r="A37" s="40" t="s">
        <v>52</v>
      </c>
      <c r="B37" s="73">
        <v>0</v>
      </c>
      <c r="C37" s="46"/>
      <c r="D37" s="73">
        <v>0</v>
      </c>
      <c r="E37" s="46"/>
      <c r="F37" s="73">
        <v>0</v>
      </c>
      <c r="G37" s="46"/>
      <c r="H37" s="74"/>
      <c r="I37" s="40" t="s">
        <v>52</v>
      </c>
      <c r="J37" s="73">
        <v>0</v>
      </c>
      <c r="K37" s="46"/>
      <c r="L37" s="73">
        <v>0</v>
      </c>
      <c r="M37" s="46"/>
      <c r="N37" s="73">
        <v>0</v>
      </c>
      <c r="O37" s="46"/>
      <c r="P37" s="74"/>
      <c r="Q37" s="40" t="s">
        <v>52</v>
      </c>
      <c r="R37" s="42">
        <f>J37</f>
        <v>0</v>
      </c>
      <c r="S37" s="46">
        <f t="shared" si="5"/>
        <v>0</v>
      </c>
      <c r="T37" s="42">
        <f>L37</f>
        <v>0</v>
      </c>
      <c r="U37" s="46">
        <f t="shared" si="6"/>
        <v>0</v>
      </c>
      <c r="V37" s="42">
        <f t="shared" si="7"/>
        <v>0</v>
      </c>
      <c r="W37" s="46"/>
      <c r="X37" s="44"/>
      <c r="Y37" s="44"/>
    </row>
    <row r="38" spans="1:33" x14ac:dyDescent="0.25">
      <c r="A38" s="40" t="s">
        <v>32</v>
      </c>
      <c r="B38" s="73">
        <v>0</v>
      </c>
      <c r="C38" s="46"/>
      <c r="D38" s="73">
        <v>0</v>
      </c>
      <c r="E38" s="46"/>
      <c r="F38" s="73">
        <v>0</v>
      </c>
      <c r="G38" s="46"/>
      <c r="H38" s="74"/>
      <c r="I38" s="40" t="s">
        <v>32</v>
      </c>
      <c r="J38" s="73">
        <v>0</v>
      </c>
      <c r="K38" s="46"/>
      <c r="L38" s="73">
        <v>0</v>
      </c>
      <c r="M38" s="46"/>
      <c r="N38" s="73">
        <v>0</v>
      </c>
      <c r="O38" s="46"/>
      <c r="P38" s="74"/>
      <c r="Q38" s="40" t="s">
        <v>32</v>
      </c>
      <c r="R38" s="42">
        <f>J38</f>
        <v>0</v>
      </c>
      <c r="S38" s="46">
        <f t="shared" si="5"/>
        <v>0</v>
      </c>
      <c r="T38" s="42">
        <f>L38</f>
        <v>0</v>
      </c>
      <c r="U38" s="46">
        <f t="shared" si="6"/>
        <v>0</v>
      </c>
      <c r="V38" s="42">
        <f t="shared" si="7"/>
        <v>0</v>
      </c>
      <c r="W38" s="46"/>
      <c r="X38" s="44"/>
      <c r="Y38" s="44"/>
    </row>
    <row r="39" spans="1:33" x14ac:dyDescent="0.25">
      <c r="A39" s="40" t="s">
        <v>30</v>
      </c>
      <c r="B39" s="73">
        <v>10802</v>
      </c>
      <c r="C39" s="46">
        <v>20.6</v>
      </c>
      <c r="D39" s="73">
        <v>10605</v>
      </c>
      <c r="E39" s="46">
        <v>21</v>
      </c>
      <c r="F39" s="73">
        <v>128544</v>
      </c>
      <c r="G39" s="46">
        <v>24.8</v>
      </c>
      <c r="H39" s="74"/>
      <c r="I39" s="40" t="s">
        <v>30</v>
      </c>
      <c r="J39" s="73">
        <v>10096</v>
      </c>
      <c r="K39" s="46">
        <v>22.3</v>
      </c>
      <c r="L39" s="73">
        <v>9680</v>
      </c>
      <c r="M39" s="46">
        <v>22.5</v>
      </c>
      <c r="N39" s="73">
        <v>119137</v>
      </c>
      <c r="O39" s="46">
        <v>25.1</v>
      </c>
      <c r="P39" s="74"/>
      <c r="Q39" s="40" t="s">
        <v>30</v>
      </c>
      <c r="R39" s="42">
        <f>J39</f>
        <v>10096</v>
      </c>
      <c r="S39" s="46">
        <f t="shared" si="5"/>
        <v>22.3</v>
      </c>
      <c r="T39" s="42">
        <f>L39</f>
        <v>9680</v>
      </c>
      <c r="U39" s="46">
        <f t="shared" si="6"/>
        <v>22.5</v>
      </c>
      <c r="V39" s="42">
        <f t="shared" si="7"/>
        <v>247681</v>
      </c>
      <c r="W39" s="46">
        <v>24.7</v>
      </c>
      <c r="X39" s="44">
        <f>V39/T39</f>
        <v>25.586880165289255</v>
      </c>
      <c r="Y39" s="44">
        <f>V39/R39</f>
        <v>24.532587163232964</v>
      </c>
    </row>
    <row r="40" spans="1:33" x14ac:dyDescent="0.25">
      <c r="A40" s="40" t="s">
        <v>31</v>
      </c>
      <c r="B40" s="73">
        <v>2606</v>
      </c>
      <c r="C40" s="46">
        <v>55.9</v>
      </c>
      <c r="D40" s="73">
        <v>2606</v>
      </c>
      <c r="E40" s="46">
        <v>55.9</v>
      </c>
      <c r="F40" s="73">
        <v>30882</v>
      </c>
      <c r="G40" s="46">
        <v>47.5</v>
      </c>
      <c r="H40" s="74"/>
      <c r="I40" s="40" t="s">
        <v>31</v>
      </c>
      <c r="J40" s="73">
        <v>1549</v>
      </c>
      <c r="K40" s="46">
        <v>58.2</v>
      </c>
      <c r="L40" s="73">
        <v>1549</v>
      </c>
      <c r="M40" s="46">
        <v>58.2</v>
      </c>
      <c r="N40" s="73">
        <v>20487</v>
      </c>
      <c r="O40" s="46">
        <v>58.4</v>
      </c>
      <c r="P40" s="74"/>
      <c r="Q40" s="40" t="s">
        <v>31</v>
      </c>
      <c r="R40" s="42">
        <f>J40</f>
        <v>1549</v>
      </c>
      <c r="S40" s="46">
        <f t="shared" si="5"/>
        <v>58.2</v>
      </c>
      <c r="T40" s="42">
        <f>L40</f>
        <v>1549</v>
      </c>
      <c r="U40" s="46">
        <f t="shared" si="6"/>
        <v>58.2</v>
      </c>
      <c r="V40" s="42">
        <f t="shared" si="7"/>
        <v>51369</v>
      </c>
      <c r="W40" s="46">
        <v>47.9</v>
      </c>
      <c r="X40" s="44">
        <f>V40/T40</f>
        <v>33.162685603615238</v>
      </c>
      <c r="Y40" s="44">
        <f>V40/R40</f>
        <v>33.162685603615238</v>
      </c>
    </row>
    <row r="41" spans="1:33" x14ac:dyDescent="0.25">
      <c r="A41" s="41"/>
      <c r="B41" s="72"/>
      <c r="C41" s="58"/>
      <c r="D41" s="72"/>
      <c r="E41" s="58"/>
      <c r="F41" s="72"/>
      <c r="G41" s="58"/>
      <c r="H41" s="78"/>
      <c r="I41" s="40"/>
      <c r="J41" s="72"/>
      <c r="K41" s="58"/>
      <c r="L41" s="72"/>
      <c r="M41" s="58"/>
      <c r="N41" s="72"/>
      <c r="O41" s="58"/>
      <c r="P41" s="78"/>
      <c r="Q41" s="40"/>
      <c r="R41" s="42"/>
      <c r="S41" s="46"/>
      <c r="T41" s="42"/>
      <c r="U41" s="46"/>
      <c r="V41" s="42"/>
      <c r="W41" s="46"/>
      <c r="X41" s="44"/>
      <c r="Y41" s="44"/>
    </row>
    <row r="42" spans="1:33" ht="15.75" thickBot="1" x14ac:dyDescent="0.3">
      <c r="A42" s="50" t="s">
        <v>14</v>
      </c>
      <c r="B42" s="55">
        <v>23673</v>
      </c>
      <c r="C42" s="59">
        <v>17.3</v>
      </c>
      <c r="D42" s="55">
        <v>21709</v>
      </c>
      <c r="E42" s="59">
        <v>17.7</v>
      </c>
      <c r="F42" s="55">
        <v>205367</v>
      </c>
      <c r="G42" s="59">
        <v>18.100000000000001</v>
      </c>
      <c r="H42" s="79"/>
      <c r="I42" s="50" t="s">
        <v>14</v>
      </c>
      <c r="J42" s="55">
        <v>25893</v>
      </c>
      <c r="K42" s="59">
        <v>30.1</v>
      </c>
      <c r="L42" s="55">
        <v>24377</v>
      </c>
      <c r="M42" s="59">
        <v>31.8</v>
      </c>
      <c r="N42" s="55">
        <v>201015</v>
      </c>
      <c r="O42" s="59">
        <v>21.8</v>
      </c>
      <c r="P42" s="79"/>
      <c r="Q42" s="50" t="s">
        <v>14</v>
      </c>
      <c r="R42" s="55">
        <f>J42</f>
        <v>25893</v>
      </c>
      <c r="S42" s="60">
        <f>K42</f>
        <v>30.1</v>
      </c>
      <c r="T42" s="55">
        <f t="shared" ref="T42" si="10">L42</f>
        <v>24377</v>
      </c>
      <c r="U42" s="60">
        <f>M42</f>
        <v>31.8</v>
      </c>
      <c r="V42" s="55">
        <f t="shared" ref="V42" si="11">SUM(F42,N42)</f>
        <v>406382</v>
      </c>
      <c r="W42" s="60">
        <v>18.399999999999999</v>
      </c>
      <c r="X42" s="53">
        <f t="shared" ref="X42" si="12">V42/T42</f>
        <v>16.67071419780941</v>
      </c>
      <c r="Y42" s="53">
        <f t="shared" ref="Y42" si="13">V42/R42</f>
        <v>15.69466651218476</v>
      </c>
    </row>
    <row r="43" spans="1:33" x14ac:dyDescent="0.25">
      <c r="A43" s="1" t="s">
        <v>37</v>
      </c>
      <c r="I43" s="1"/>
      <c r="Q43" s="1"/>
      <c r="AF43" s="80"/>
    </row>
    <row r="44" spans="1:33" x14ac:dyDescent="0.25">
      <c r="A44" s="1" t="s">
        <v>97</v>
      </c>
      <c r="I44" s="1"/>
      <c r="Q44" s="1"/>
    </row>
    <row r="45" spans="1:33" x14ac:dyDescent="0.25">
      <c r="A45" s="1" t="s">
        <v>38</v>
      </c>
      <c r="I45" s="1"/>
      <c r="Q45" s="1"/>
      <c r="AF45" s="80"/>
    </row>
    <row r="46" spans="1:33" x14ac:dyDescent="0.25">
      <c r="A46" s="1" t="s">
        <v>39</v>
      </c>
      <c r="I46" s="47"/>
      <c r="Q46" s="47"/>
      <c r="AF46" s="80"/>
    </row>
    <row r="47" spans="1:33" x14ac:dyDescent="0.25">
      <c r="B47" s="61">
        <f>B20-B42</f>
        <v>0</v>
      </c>
      <c r="C47" s="61">
        <f t="shared" ref="C47:AB47" si="14">C20-C42</f>
        <v>0</v>
      </c>
      <c r="D47" s="61">
        <f t="shared" si="14"/>
        <v>0</v>
      </c>
      <c r="E47" s="61">
        <f t="shared" si="14"/>
        <v>0</v>
      </c>
      <c r="F47" s="61">
        <f t="shared" si="14"/>
        <v>0</v>
      </c>
      <c r="G47" s="61">
        <f t="shared" si="14"/>
        <v>0</v>
      </c>
      <c r="H47" s="62"/>
      <c r="I47" s="35" t="e">
        <f t="shared" si="14"/>
        <v>#VALUE!</v>
      </c>
      <c r="J47" s="61">
        <f t="shared" si="14"/>
        <v>0</v>
      </c>
      <c r="K47" s="61">
        <f t="shared" si="14"/>
        <v>0</v>
      </c>
      <c r="L47" s="61">
        <f t="shared" si="14"/>
        <v>0</v>
      </c>
      <c r="M47" s="61">
        <f t="shared" si="14"/>
        <v>0</v>
      </c>
      <c r="N47" s="61">
        <f t="shared" si="14"/>
        <v>0</v>
      </c>
      <c r="O47" s="61">
        <f t="shared" si="14"/>
        <v>0</v>
      </c>
      <c r="P47" s="62"/>
      <c r="Q47" s="35" t="e">
        <f t="shared" si="14"/>
        <v>#VALUE!</v>
      </c>
      <c r="R47" s="61">
        <f t="shared" si="14"/>
        <v>0</v>
      </c>
      <c r="S47" s="61"/>
      <c r="T47" s="61">
        <f t="shared" si="14"/>
        <v>0</v>
      </c>
      <c r="U47" s="61"/>
      <c r="V47" s="61">
        <f t="shared" si="14"/>
        <v>0</v>
      </c>
      <c r="W47" s="61"/>
      <c r="X47" s="61">
        <f t="shared" si="14"/>
        <v>0</v>
      </c>
      <c r="Y47" s="61">
        <f t="shared" si="14"/>
        <v>0</v>
      </c>
      <c r="Z47" s="61">
        <f t="shared" si="14"/>
        <v>0</v>
      </c>
      <c r="AA47" s="61">
        <f t="shared" si="14"/>
        <v>0</v>
      </c>
      <c r="AB47" s="61">
        <f t="shared" si="14"/>
        <v>0</v>
      </c>
      <c r="AC47" s="61"/>
      <c r="AF47" s="80"/>
    </row>
    <row r="48" spans="1:33" x14ac:dyDescent="0.25">
      <c r="AF48" s="80"/>
      <c r="AG48" s="61"/>
    </row>
    <row r="49" spans="9:17" x14ac:dyDescent="0.25">
      <c r="I49" s="47"/>
      <c r="Q49" s="47"/>
    </row>
    <row r="50" spans="9:17" x14ac:dyDescent="0.25">
      <c r="I50" s="47"/>
      <c r="Q50" s="47"/>
    </row>
    <row r="51" spans="9:17" x14ac:dyDescent="0.25">
      <c r="I51" s="47"/>
      <c r="Q51" s="47"/>
    </row>
    <row r="52" spans="9:17" x14ac:dyDescent="0.25">
      <c r="I52" s="47"/>
      <c r="Q52" s="47"/>
    </row>
    <row r="53" spans="9:17" x14ac:dyDescent="0.25">
      <c r="I53" s="47"/>
      <c r="Q53" s="47"/>
    </row>
    <row r="54" spans="9:17" x14ac:dyDescent="0.25">
      <c r="I54" s="47"/>
      <c r="Q54" s="47"/>
    </row>
    <row r="55" spans="9:17" x14ac:dyDescent="0.25">
      <c r="I55" s="47"/>
      <c r="Q55" s="47"/>
    </row>
    <row r="56" spans="9:17" x14ac:dyDescent="0.25">
      <c r="I56" s="47"/>
      <c r="Q56" s="47"/>
    </row>
    <row r="57" spans="9:17" x14ac:dyDescent="0.25">
      <c r="I57" s="47"/>
      <c r="Q57" s="47"/>
    </row>
    <row r="58" spans="9:17" x14ac:dyDescent="0.25">
      <c r="I58" s="47"/>
      <c r="Q58" s="47"/>
    </row>
  </sheetData>
  <mergeCells count="12">
    <mergeCell ref="A2:A3"/>
    <mergeCell ref="B2:G2"/>
    <mergeCell ref="J2:O2"/>
    <mergeCell ref="R2:Y2"/>
    <mergeCell ref="A28:A29"/>
    <mergeCell ref="B28:G28"/>
    <mergeCell ref="J28:O28"/>
    <mergeCell ref="R28:Y28"/>
    <mergeCell ref="I2:I3"/>
    <mergeCell ref="Q2:Q3"/>
    <mergeCell ref="I28:I29"/>
    <mergeCell ref="Q28:Q29"/>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8"/>
  <sheetViews>
    <sheetView zoomScaleNormal="100" workbookViewId="0">
      <selection activeCell="B6" sqref="B6"/>
    </sheetView>
  </sheetViews>
  <sheetFormatPr defaultColWidth="9.140625" defaultRowHeight="15" x14ac:dyDescent="0.25"/>
  <cols>
    <col min="1" max="1" width="32.7109375" style="35" customWidth="1"/>
    <col min="2" max="2" width="11.85546875" style="35" customWidth="1"/>
    <col min="3" max="3" width="11.85546875" style="64" customWidth="1"/>
    <col min="4" max="4" width="11.85546875" style="35" customWidth="1"/>
    <col min="5" max="5" width="11.85546875" style="64" customWidth="1"/>
    <col min="6" max="7" width="11.85546875" style="35" customWidth="1"/>
    <col min="8" max="8" width="11.85546875" style="47" customWidth="1"/>
    <col min="9" max="9" width="32.7109375" style="35" customWidth="1"/>
    <col min="10" max="10" width="11.85546875" style="35" customWidth="1"/>
    <col min="11" max="11" width="11.85546875" style="64" customWidth="1"/>
    <col min="12" max="12" width="11.85546875" style="35" customWidth="1"/>
    <col min="13" max="13" width="11.85546875" style="64" customWidth="1"/>
    <col min="14" max="15" width="11.85546875" style="35" customWidth="1"/>
    <col min="16" max="16" width="11.85546875" style="47" customWidth="1"/>
    <col min="17" max="17" width="32.7109375" style="35" customWidth="1"/>
    <col min="18" max="19" width="13.42578125" style="35" customWidth="1"/>
    <col min="20" max="21" width="11.85546875" style="35" customWidth="1"/>
    <col min="22" max="25" width="13.42578125" style="35" customWidth="1"/>
    <col min="26" max="16384" width="9.140625" style="35"/>
  </cols>
  <sheetData>
    <row r="1" spans="1:25" s="31" customFormat="1" ht="15.75" thickBot="1" x14ac:dyDescent="0.3">
      <c r="A1" s="29" t="s">
        <v>82</v>
      </c>
      <c r="B1" s="30"/>
      <c r="C1" s="63"/>
      <c r="D1" s="30"/>
      <c r="E1" s="63"/>
      <c r="F1" s="30"/>
      <c r="G1" s="30"/>
      <c r="H1" s="29"/>
      <c r="I1" s="29"/>
      <c r="J1" s="30"/>
      <c r="K1" s="63"/>
      <c r="L1" s="30"/>
      <c r="M1" s="63"/>
      <c r="N1" s="30"/>
      <c r="O1" s="30"/>
      <c r="P1" s="29"/>
      <c r="Q1" s="29"/>
      <c r="R1" s="30"/>
      <c r="S1" s="30"/>
      <c r="T1" s="30"/>
      <c r="U1" s="30"/>
      <c r="V1" s="30"/>
      <c r="W1" s="30"/>
      <c r="X1" s="30"/>
      <c r="Y1" s="30"/>
    </row>
    <row r="2" spans="1:25" ht="15.75" thickBot="1" x14ac:dyDescent="0.3">
      <c r="A2" s="32"/>
      <c r="B2" s="70" t="s">
        <v>35</v>
      </c>
      <c r="C2" s="70"/>
      <c r="D2" s="70"/>
      <c r="E2" s="70"/>
      <c r="F2" s="70"/>
      <c r="G2" s="70"/>
      <c r="H2" s="34"/>
      <c r="I2" s="32"/>
      <c r="J2" s="70" t="s">
        <v>36</v>
      </c>
      <c r="K2" s="70"/>
      <c r="L2" s="70"/>
      <c r="M2" s="70"/>
      <c r="N2" s="70"/>
      <c r="O2" s="70"/>
      <c r="P2" s="34"/>
      <c r="Q2" s="32"/>
      <c r="R2" s="33">
        <v>2019</v>
      </c>
      <c r="S2" s="33"/>
      <c r="T2" s="33"/>
      <c r="U2" s="33"/>
      <c r="V2" s="33"/>
      <c r="W2" s="33"/>
      <c r="X2" s="33"/>
      <c r="Y2" s="33"/>
    </row>
    <row r="3" spans="1:25" ht="34.5" thickBot="1" x14ac:dyDescent="0.3">
      <c r="A3" s="36"/>
      <c r="B3" s="37" t="s">
        <v>18</v>
      </c>
      <c r="C3" s="38" t="s">
        <v>41</v>
      </c>
      <c r="D3" s="37" t="s">
        <v>19</v>
      </c>
      <c r="E3" s="38" t="s">
        <v>42</v>
      </c>
      <c r="F3" s="37" t="s">
        <v>0</v>
      </c>
      <c r="G3" s="38" t="s">
        <v>1</v>
      </c>
      <c r="H3" s="71"/>
      <c r="I3" s="36"/>
      <c r="J3" s="37" t="s">
        <v>18</v>
      </c>
      <c r="K3" s="38" t="s">
        <v>41</v>
      </c>
      <c r="L3" s="37" t="s">
        <v>19</v>
      </c>
      <c r="M3" s="38" t="s">
        <v>42</v>
      </c>
      <c r="N3" s="37" t="s">
        <v>0</v>
      </c>
      <c r="O3" s="38" t="s">
        <v>1</v>
      </c>
      <c r="P3" s="71"/>
      <c r="Q3" s="36"/>
      <c r="R3" s="37" t="s">
        <v>18</v>
      </c>
      <c r="S3" s="38" t="s">
        <v>41</v>
      </c>
      <c r="T3" s="37" t="s">
        <v>19</v>
      </c>
      <c r="U3" s="38" t="s">
        <v>42</v>
      </c>
      <c r="V3" s="37" t="s">
        <v>0</v>
      </c>
      <c r="W3" s="38" t="s">
        <v>1</v>
      </c>
      <c r="X3" s="37" t="s">
        <v>33</v>
      </c>
      <c r="Y3" s="37" t="s">
        <v>34</v>
      </c>
    </row>
    <row r="4" spans="1:25" x14ac:dyDescent="0.25">
      <c r="A4" s="41"/>
      <c r="B4" s="72"/>
      <c r="C4" s="40"/>
      <c r="D4" s="41"/>
      <c r="E4" s="40"/>
      <c r="F4" s="41"/>
      <c r="G4" s="40"/>
      <c r="H4" s="41"/>
      <c r="I4" s="40"/>
      <c r="J4" s="72"/>
      <c r="K4" s="40"/>
      <c r="L4" s="41"/>
      <c r="M4" s="40"/>
      <c r="N4" s="41"/>
      <c r="O4" s="40"/>
      <c r="P4" s="41"/>
      <c r="Q4" s="40"/>
      <c r="R4" s="40"/>
      <c r="S4" s="40"/>
      <c r="T4" s="40"/>
      <c r="U4" s="40"/>
      <c r="V4" s="40"/>
      <c r="W4" s="40"/>
      <c r="X4" s="40"/>
      <c r="Y4" s="40"/>
    </row>
    <row r="5" spans="1:25" x14ac:dyDescent="0.25">
      <c r="A5" s="41" t="s">
        <v>43</v>
      </c>
      <c r="B5" s="73">
        <v>38392</v>
      </c>
      <c r="C5" s="46">
        <v>15.6</v>
      </c>
      <c r="D5" s="73">
        <v>29386</v>
      </c>
      <c r="E5" s="46">
        <v>18.5</v>
      </c>
      <c r="F5" s="73">
        <v>130875</v>
      </c>
      <c r="G5" s="46">
        <v>15.4</v>
      </c>
      <c r="H5" s="74"/>
      <c r="I5" s="40" t="s">
        <v>43</v>
      </c>
      <c r="J5" s="73">
        <v>17867</v>
      </c>
      <c r="K5" s="46">
        <v>17.600000000000001</v>
      </c>
      <c r="L5" s="73">
        <v>12261</v>
      </c>
      <c r="M5" s="46">
        <v>22.6</v>
      </c>
      <c r="N5" s="73">
        <v>58455</v>
      </c>
      <c r="O5" s="46">
        <v>24.1</v>
      </c>
      <c r="P5" s="74"/>
      <c r="Q5" s="40" t="s">
        <v>43</v>
      </c>
      <c r="R5" s="42">
        <f t="shared" ref="R5:R18" si="0">J5</f>
        <v>17867</v>
      </c>
      <c r="S5" s="43">
        <f t="shared" ref="S5:S18" si="1">K5</f>
        <v>17.600000000000001</v>
      </c>
      <c r="T5" s="42">
        <f t="shared" ref="T5:T18" si="2">L5</f>
        <v>12261</v>
      </c>
      <c r="U5" s="43">
        <f t="shared" ref="U5:U18" si="3">M5</f>
        <v>22.6</v>
      </c>
      <c r="V5" s="42">
        <f>SUM(F5,N5)</f>
        <v>189330</v>
      </c>
      <c r="W5" s="43">
        <v>16</v>
      </c>
      <c r="X5" s="44">
        <f>V5/T5</f>
        <v>15.441644237827257</v>
      </c>
      <c r="Y5" s="44">
        <f>V5/R5</f>
        <v>10.596630659875748</v>
      </c>
    </row>
    <row r="6" spans="1:25" x14ac:dyDescent="0.25">
      <c r="A6" s="41" t="s">
        <v>44</v>
      </c>
      <c r="B6" s="73">
        <v>81017</v>
      </c>
      <c r="C6" s="46">
        <v>16.100000000000001</v>
      </c>
      <c r="D6" s="73">
        <v>32595</v>
      </c>
      <c r="E6" s="46">
        <v>16.3</v>
      </c>
      <c r="F6" s="73">
        <v>142608</v>
      </c>
      <c r="G6" s="46">
        <v>14.4</v>
      </c>
      <c r="H6" s="74"/>
      <c r="I6" s="40" t="s">
        <v>44</v>
      </c>
      <c r="J6" s="73">
        <v>67103</v>
      </c>
      <c r="K6" s="46">
        <v>13.9</v>
      </c>
      <c r="L6" s="73">
        <v>23552</v>
      </c>
      <c r="M6" s="46">
        <v>15.7</v>
      </c>
      <c r="N6" s="73">
        <v>123084</v>
      </c>
      <c r="O6" s="46">
        <v>16.8</v>
      </c>
      <c r="P6" s="74"/>
      <c r="Q6" s="40" t="s">
        <v>44</v>
      </c>
      <c r="R6" s="42">
        <f t="shared" si="0"/>
        <v>67103</v>
      </c>
      <c r="S6" s="43">
        <f t="shared" si="1"/>
        <v>13.9</v>
      </c>
      <c r="T6" s="42">
        <f t="shared" si="2"/>
        <v>23552</v>
      </c>
      <c r="U6" s="43">
        <f t="shared" si="3"/>
        <v>15.7</v>
      </c>
      <c r="V6" s="42">
        <f t="shared" ref="V6:V20" si="4">SUM(F6,N6)</f>
        <v>265692</v>
      </c>
      <c r="W6" s="43">
        <v>12.9</v>
      </c>
      <c r="X6" s="44">
        <f t="shared" ref="X6:X20" si="5">V6/T6</f>
        <v>11.281080163043478</v>
      </c>
      <c r="Y6" s="44">
        <f t="shared" ref="Y6:Y20" si="6">V6/R6</f>
        <v>3.9594652996140263</v>
      </c>
    </row>
    <row r="7" spans="1:25" x14ac:dyDescent="0.25">
      <c r="A7" s="41" t="s">
        <v>9</v>
      </c>
      <c r="B7" s="73">
        <v>126893</v>
      </c>
      <c r="C7" s="46">
        <v>11.1</v>
      </c>
      <c r="D7" s="73">
        <v>19868</v>
      </c>
      <c r="E7" s="46">
        <v>15</v>
      </c>
      <c r="F7" s="73">
        <v>124401</v>
      </c>
      <c r="G7" s="46">
        <v>17.600000000000001</v>
      </c>
      <c r="H7" s="74"/>
      <c r="I7" s="40" t="s">
        <v>9</v>
      </c>
      <c r="J7" s="73">
        <v>119996</v>
      </c>
      <c r="K7" s="46">
        <v>11</v>
      </c>
      <c r="L7" s="73">
        <v>52737</v>
      </c>
      <c r="M7" s="46">
        <v>16.5</v>
      </c>
      <c r="N7" s="73">
        <v>346133</v>
      </c>
      <c r="O7" s="46">
        <v>17</v>
      </c>
      <c r="P7" s="74"/>
      <c r="Q7" s="40" t="s">
        <v>9</v>
      </c>
      <c r="R7" s="42">
        <f t="shared" si="0"/>
        <v>119996</v>
      </c>
      <c r="S7" s="43">
        <f t="shared" si="1"/>
        <v>11</v>
      </c>
      <c r="T7" s="42">
        <f t="shared" si="2"/>
        <v>52737</v>
      </c>
      <c r="U7" s="43">
        <f t="shared" si="3"/>
        <v>16.5</v>
      </c>
      <c r="V7" s="42">
        <f t="shared" si="4"/>
        <v>470534</v>
      </c>
      <c r="W7" s="43">
        <v>15</v>
      </c>
      <c r="X7" s="44">
        <f t="shared" si="5"/>
        <v>8.9222746838083324</v>
      </c>
      <c r="Y7" s="44">
        <f t="shared" si="6"/>
        <v>3.9212473749124972</v>
      </c>
    </row>
    <row r="8" spans="1:25" x14ac:dyDescent="0.25">
      <c r="A8" s="41" t="s">
        <v>7</v>
      </c>
      <c r="B8" s="73">
        <v>91358</v>
      </c>
      <c r="C8" s="46">
        <v>7.4</v>
      </c>
      <c r="D8" s="73">
        <v>8856</v>
      </c>
      <c r="E8" s="46">
        <v>25.2</v>
      </c>
      <c r="F8" s="73">
        <v>43307</v>
      </c>
      <c r="G8" s="46">
        <v>23.8</v>
      </c>
      <c r="H8" s="74"/>
      <c r="I8" s="40" t="s">
        <v>7</v>
      </c>
      <c r="J8" s="73">
        <v>92927</v>
      </c>
      <c r="K8" s="46">
        <v>7.4</v>
      </c>
      <c r="L8" s="73">
        <v>84678</v>
      </c>
      <c r="M8" s="46">
        <v>8.4</v>
      </c>
      <c r="N8" s="73">
        <v>313883</v>
      </c>
      <c r="O8" s="46">
        <v>9.8000000000000007</v>
      </c>
      <c r="P8" s="74"/>
      <c r="Q8" s="40" t="s">
        <v>7</v>
      </c>
      <c r="R8" s="42">
        <f t="shared" si="0"/>
        <v>92927</v>
      </c>
      <c r="S8" s="43">
        <f t="shared" si="1"/>
        <v>7.4</v>
      </c>
      <c r="T8" s="42">
        <f t="shared" si="2"/>
        <v>84678</v>
      </c>
      <c r="U8" s="43">
        <f t="shared" si="3"/>
        <v>8.4</v>
      </c>
      <c r="V8" s="42">
        <f t="shared" si="4"/>
        <v>357190</v>
      </c>
      <c r="W8" s="43">
        <v>9.6</v>
      </c>
      <c r="X8" s="44">
        <f t="shared" si="5"/>
        <v>4.2182148846217435</v>
      </c>
      <c r="Y8" s="44">
        <f t="shared" si="6"/>
        <v>3.8437698408428123</v>
      </c>
    </row>
    <row r="9" spans="1:25" x14ac:dyDescent="0.25">
      <c r="A9" s="41" t="s">
        <v>8</v>
      </c>
      <c r="B9" s="73">
        <v>41909</v>
      </c>
      <c r="C9" s="46">
        <v>19.100000000000001</v>
      </c>
      <c r="D9" s="73">
        <v>13644</v>
      </c>
      <c r="E9" s="46">
        <v>28.1</v>
      </c>
      <c r="F9" s="73">
        <v>80696</v>
      </c>
      <c r="G9" s="46">
        <v>30.3</v>
      </c>
      <c r="H9" s="74"/>
      <c r="I9" s="40" t="s">
        <v>8</v>
      </c>
      <c r="J9" s="73">
        <v>35863</v>
      </c>
      <c r="K9" s="46">
        <v>20.9</v>
      </c>
      <c r="L9" s="73">
        <v>23503</v>
      </c>
      <c r="M9" s="46">
        <v>23</v>
      </c>
      <c r="N9" s="73">
        <v>137134</v>
      </c>
      <c r="O9" s="46">
        <v>23.7</v>
      </c>
      <c r="P9" s="74"/>
      <c r="Q9" s="40" t="s">
        <v>8</v>
      </c>
      <c r="R9" s="42">
        <f t="shared" si="0"/>
        <v>35863</v>
      </c>
      <c r="S9" s="43">
        <f t="shared" si="1"/>
        <v>20.9</v>
      </c>
      <c r="T9" s="42">
        <f t="shared" si="2"/>
        <v>23503</v>
      </c>
      <c r="U9" s="43">
        <f t="shared" si="3"/>
        <v>23</v>
      </c>
      <c r="V9" s="42">
        <f t="shared" si="4"/>
        <v>217830</v>
      </c>
      <c r="W9" s="43">
        <v>20.399999999999999</v>
      </c>
      <c r="X9" s="44">
        <f t="shared" si="5"/>
        <v>9.268178530400375</v>
      </c>
      <c r="Y9" s="44">
        <f t="shared" si="6"/>
        <v>6.0739480801940715</v>
      </c>
    </row>
    <row r="10" spans="1:25" x14ac:dyDescent="0.25">
      <c r="A10" s="41" t="s">
        <v>13</v>
      </c>
      <c r="B10" s="73">
        <v>2808</v>
      </c>
      <c r="C10" s="46">
        <v>27.7</v>
      </c>
      <c r="D10" s="73">
        <v>1545</v>
      </c>
      <c r="E10" s="46">
        <v>29.4</v>
      </c>
      <c r="F10" s="73">
        <v>8060</v>
      </c>
      <c r="G10" s="46">
        <v>30.6</v>
      </c>
      <c r="H10" s="74"/>
      <c r="I10" s="40" t="s">
        <v>13</v>
      </c>
      <c r="J10" s="73">
        <v>1978</v>
      </c>
      <c r="K10" s="46">
        <v>48</v>
      </c>
      <c r="L10" s="73">
        <v>528</v>
      </c>
      <c r="M10" s="46">
        <v>33.4</v>
      </c>
      <c r="N10" s="73">
        <v>3725</v>
      </c>
      <c r="O10" s="46">
        <v>33.299999999999997</v>
      </c>
      <c r="P10" s="74"/>
      <c r="Q10" s="40" t="s">
        <v>13</v>
      </c>
      <c r="R10" s="42">
        <f t="shared" si="0"/>
        <v>1978</v>
      </c>
      <c r="S10" s="43">
        <f t="shared" si="1"/>
        <v>48</v>
      </c>
      <c r="T10" s="42">
        <f t="shared" si="2"/>
        <v>528</v>
      </c>
      <c r="U10" s="43">
        <f t="shared" si="3"/>
        <v>33.4</v>
      </c>
      <c r="V10" s="42">
        <f t="shared" si="4"/>
        <v>11785</v>
      </c>
      <c r="W10" s="43">
        <v>26</v>
      </c>
      <c r="X10" s="44">
        <f t="shared" si="5"/>
        <v>22.320075757575758</v>
      </c>
      <c r="Y10" s="44">
        <f t="shared" si="6"/>
        <v>5.9580384226491407</v>
      </c>
    </row>
    <row r="11" spans="1:25" x14ac:dyDescent="0.25">
      <c r="A11" s="41" t="s">
        <v>10</v>
      </c>
      <c r="B11" s="73">
        <v>64187</v>
      </c>
      <c r="C11" s="46">
        <v>11.9</v>
      </c>
      <c r="D11" s="73">
        <v>18850</v>
      </c>
      <c r="E11" s="46">
        <v>18.3</v>
      </c>
      <c r="F11" s="73">
        <v>84699</v>
      </c>
      <c r="G11" s="46">
        <v>17.100000000000001</v>
      </c>
      <c r="H11" s="74"/>
      <c r="I11" s="40" t="s">
        <v>10</v>
      </c>
      <c r="J11" s="73">
        <v>60134</v>
      </c>
      <c r="K11" s="46">
        <v>13.3</v>
      </c>
      <c r="L11" s="73">
        <v>30781</v>
      </c>
      <c r="M11" s="46">
        <v>17.399999999999999</v>
      </c>
      <c r="N11" s="73">
        <v>188996</v>
      </c>
      <c r="O11" s="46">
        <v>22.4</v>
      </c>
      <c r="P11" s="74"/>
      <c r="Q11" s="40" t="s">
        <v>10</v>
      </c>
      <c r="R11" s="42">
        <f t="shared" si="0"/>
        <v>60134</v>
      </c>
      <c r="S11" s="43">
        <f t="shared" si="1"/>
        <v>13.3</v>
      </c>
      <c r="T11" s="42">
        <f t="shared" si="2"/>
        <v>30781</v>
      </c>
      <c r="U11" s="43">
        <f t="shared" si="3"/>
        <v>17.399999999999999</v>
      </c>
      <c r="V11" s="42">
        <f t="shared" si="4"/>
        <v>273695</v>
      </c>
      <c r="W11" s="43">
        <v>18.2</v>
      </c>
      <c r="X11" s="44">
        <f t="shared" si="5"/>
        <v>8.8916864299405471</v>
      </c>
      <c r="Y11" s="44">
        <f t="shared" si="6"/>
        <v>4.5514184986862674</v>
      </c>
    </row>
    <row r="12" spans="1:25" x14ac:dyDescent="0.25">
      <c r="A12" s="41" t="s">
        <v>11</v>
      </c>
      <c r="B12" s="73">
        <v>32192</v>
      </c>
      <c r="C12" s="46">
        <v>15.3</v>
      </c>
      <c r="D12" s="73">
        <v>8035</v>
      </c>
      <c r="E12" s="46">
        <v>16</v>
      </c>
      <c r="F12" s="73">
        <v>44286</v>
      </c>
      <c r="G12" s="46">
        <v>27.2</v>
      </c>
      <c r="H12" s="74"/>
      <c r="I12" s="40" t="s">
        <v>11</v>
      </c>
      <c r="J12" s="73">
        <v>20153</v>
      </c>
      <c r="K12" s="46">
        <v>15.8</v>
      </c>
      <c r="L12" s="73">
        <v>4119</v>
      </c>
      <c r="M12" s="46">
        <v>24.2</v>
      </c>
      <c r="N12" s="73">
        <v>23025</v>
      </c>
      <c r="O12" s="46">
        <v>32.1</v>
      </c>
      <c r="P12" s="74"/>
      <c r="Q12" s="40" t="s">
        <v>11</v>
      </c>
      <c r="R12" s="42">
        <f t="shared" si="0"/>
        <v>20153</v>
      </c>
      <c r="S12" s="43">
        <f t="shared" si="1"/>
        <v>15.8</v>
      </c>
      <c r="T12" s="42">
        <f t="shared" si="2"/>
        <v>4119</v>
      </c>
      <c r="U12" s="43">
        <f t="shared" si="3"/>
        <v>24.2</v>
      </c>
      <c r="V12" s="42">
        <f t="shared" si="4"/>
        <v>67311</v>
      </c>
      <c r="W12" s="43">
        <v>21.4</v>
      </c>
      <c r="X12" s="44">
        <f t="shared" si="5"/>
        <v>16.341587764020392</v>
      </c>
      <c r="Y12" s="44">
        <f t="shared" si="6"/>
        <v>3.3399990075919219</v>
      </c>
    </row>
    <row r="13" spans="1:25" x14ac:dyDescent="0.25">
      <c r="A13" s="41" t="s">
        <v>2</v>
      </c>
      <c r="B13" s="73">
        <v>61399</v>
      </c>
      <c r="C13" s="46">
        <v>16.100000000000001</v>
      </c>
      <c r="D13" s="73">
        <v>16146</v>
      </c>
      <c r="E13" s="46">
        <v>20.8</v>
      </c>
      <c r="F13" s="73">
        <v>80656</v>
      </c>
      <c r="G13" s="46">
        <v>23.1</v>
      </c>
      <c r="H13" s="74"/>
      <c r="I13" s="40" t="s">
        <v>2</v>
      </c>
      <c r="J13" s="73">
        <v>65409</v>
      </c>
      <c r="K13" s="46">
        <v>18.399999999999999</v>
      </c>
      <c r="L13" s="73">
        <v>45518</v>
      </c>
      <c r="M13" s="46">
        <v>20.8</v>
      </c>
      <c r="N13" s="73">
        <v>216425</v>
      </c>
      <c r="O13" s="46">
        <v>19.600000000000001</v>
      </c>
      <c r="P13" s="74"/>
      <c r="Q13" s="40" t="s">
        <v>2</v>
      </c>
      <c r="R13" s="42">
        <f t="shared" si="0"/>
        <v>65409</v>
      </c>
      <c r="S13" s="43">
        <f t="shared" si="1"/>
        <v>18.399999999999999</v>
      </c>
      <c r="T13" s="42">
        <f t="shared" si="2"/>
        <v>45518</v>
      </c>
      <c r="U13" s="43">
        <f t="shared" si="3"/>
        <v>20.8</v>
      </c>
      <c r="V13" s="42">
        <f t="shared" si="4"/>
        <v>297081</v>
      </c>
      <c r="W13" s="43">
        <v>17</v>
      </c>
      <c r="X13" s="44">
        <f t="shared" si="5"/>
        <v>6.5266707676084188</v>
      </c>
      <c r="Y13" s="44">
        <f t="shared" si="6"/>
        <v>4.5418979039581711</v>
      </c>
    </row>
    <row r="14" spans="1:25" x14ac:dyDescent="0.25">
      <c r="A14" s="41" t="s">
        <v>5</v>
      </c>
      <c r="B14" s="73">
        <v>85470</v>
      </c>
      <c r="C14" s="46">
        <v>7.5</v>
      </c>
      <c r="D14" s="73">
        <v>25762</v>
      </c>
      <c r="E14" s="46">
        <v>14</v>
      </c>
      <c r="F14" s="73">
        <v>142139</v>
      </c>
      <c r="G14" s="46">
        <v>26.3</v>
      </c>
      <c r="H14" s="74"/>
      <c r="I14" s="40" t="s">
        <v>5</v>
      </c>
      <c r="J14" s="73">
        <v>94753</v>
      </c>
      <c r="K14" s="46">
        <v>8.3000000000000007</v>
      </c>
      <c r="L14" s="73">
        <v>27957</v>
      </c>
      <c r="M14" s="46">
        <v>12</v>
      </c>
      <c r="N14" s="73">
        <v>136416</v>
      </c>
      <c r="O14" s="46">
        <v>13.4</v>
      </c>
      <c r="P14" s="74"/>
      <c r="Q14" s="40" t="s">
        <v>5</v>
      </c>
      <c r="R14" s="42">
        <f t="shared" si="0"/>
        <v>94753</v>
      </c>
      <c r="S14" s="43">
        <f t="shared" si="1"/>
        <v>8.3000000000000007</v>
      </c>
      <c r="T14" s="42">
        <f t="shared" si="2"/>
        <v>27957</v>
      </c>
      <c r="U14" s="43">
        <f t="shared" si="3"/>
        <v>12</v>
      </c>
      <c r="V14" s="42">
        <f t="shared" si="4"/>
        <v>278555</v>
      </c>
      <c r="W14" s="43">
        <v>17.8</v>
      </c>
      <c r="X14" s="44">
        <f t="shared" si="5"/>
        <v>9.9636942447329826</v>
      </c>
      <c r="Y14" s="44">
        <f t="shared" si="6"/>
        <v>2.9398013783204755</v>
      </c>
    </row>
    <row r="15" spans="1:25" x14ac:dyDescent="0.25">
      <c r="A15" s="41" t="s">
        <v>3</v>
      </c>
      <c r="B15" s="73">
        <v>42073</v>
      </c>
      <c r="C15" s="46">
        <v>16.100000000000001</v>
      </c>
      <c r="D15" s="73">
        <v>5782</v>
      </c>
      <c r="E15" s="46">
        <v>28.6</v>
      </c>
      <c r="F15" s="73">
        <v>19496</v>
      </c>
      <c r="G15" s="46">
        <v>29.6</v>
      </c>
      <c r="H15" s="74"/>
      <c r="I15" s="40" t="s">
        <v>3</v>
      </c>
      <c r="J15" s="73">
        <v>68094</v>
      </c>
      <c r="K15" s="46">
        <v>15.9</v>
      </c>
      <c r="L15" s="73">
        <v>41456</v>
      </c>
      <c r="M15" s="46">
        <v>20.6</v>
      </c>
      <c r="N15" s="73">
        <v>138002</v>
      </c>
      <c r="O15" s="46">
        <v>18.8</v>
      </c>
      <c r="P15" s="74"/>
      <c r="Q15" s="40" t="s">
        <v>3</v>
      </c>
      <c r="R15" s="42">
        <f t="shared" si="0"/>
        <v>68094</v>
      </c>
      <c r="S15" s="43">
        <f t="shared" si="1"/>
        <v>15.9</v>
      </c>
      <c r="T15" s="42">
        <f t="shared" si="2"/>
        <v>41456</v>
      </c>
      <c r="U15" s="43">
        <f t="shared" si="3"/>
        <v>20.6</v>
      </c>
      <c r="V15" s="42">
        <f t="shared" si="4"/>
        <v>157498</v>
      </c>
      <c r="W15" s="43">
        <v>17.3</v>
      </c>
      <c r="X15" s="44">
        <f t="shared" si="5"/>
        <v>3.7991605557699728</v>
      </c>
      <c r="Y15" s="44">
        <f t="shared" si="6"/>
        <v>2.3129497459394366</v>
      </c>
    </row>
    <row r="16" spans="1:25" x14ac:dyDescent="0.25">
      <c r="A16" s="41" t="s">
        <v>4</v>
      </c>
      <c r="B16" s="73">
        <v>6734</v>
      </c>
      <c r="C16" s="46">
        <v>22.6</v>
      </c>
      <c r="D16" s="73">
        <v>832</v>
      </c>
      <c r="E16" s="46">
        <v>51.8</v>
      </c>
      <c r="F16" s="73">
        <v>6399</v>
      </c>
      <c r="G16" s="46">
        <v>39.4</v>
      </c>
      <c r="H16" s="74"/>
      <c r="I16" s="40" t="s">
        <v>4</v>
      </c>
      <c r="J16" s="73">
        <v>6864</v>
      </c>
      <c r="K16" s="46">
        <v>27.4</v>
      </c>
      <c r="L16" s="73">
        <v>3823</v>
      </c>
      <c r="M16" s="46">
        <v>26.8</v>
      </c>
      <c r="N16" s="73">
        <v>16518</v>
      </c>
      <c r="O16" s="46">
        <v>26.4</v>
      </c>
      <c r="P16" s="74"/>
      <c r="Q16" s="40" t="s">
        <v>4</v>
      </c>
      <c r="R16" s="42">
        <f t="shared" si="0"/>
        <v>6864</v>
      </c>
      <c r="S16" s="43">
        <f t="shared" si="1"/>
        <v>27.4</v>
      </c>
      <c r="T16" s="42">
        <f t="shared" si="2"/>
        <v>3823</v>
      </c>
      <c r="U16" s="43">
        <f t="shared" si="3"/>
        <v>26.8</v>
      </c>
      <c r="V16" s="42">
        <f t="shared" si="4"/>
        <v>22917</v>
      </c>
      <c r="W16" s="43">
        <v>23.2</v>
      </c>
      <c r="X16" s="44">
        <f t="shared" si="5"/>
        <v>5.9945069317290089</v>
      </c>
      <c r="Y16" s="44">
        <f t="shared" si="6"/>
        <v>3.3387237762237763</v>
      </c>
    </row>
    <row r="17" spans="1:25" x14ac:dyDescent="0.25">
      <c r="A17" s="41" t="s">
        <v>6</v>
      </c>
      <c r="B17" s="73">
        <v>2171</v>
      </c>
      <c r="C17" s="46">
        <v>90.7</v>
      </c>
      <c r="D17" s="73">
        <v>269</v>
      </c>
      <c r="E17" s="46">
        <v>74.599999999999994</v>
      </c>
      <c r="F17" s="73">
        <v>1376</v>
      </c>
      <c r="G17" s="46">
        <v>70.099999999999994</v>
      </c>
      <c r="H17" s="74"/>
      <c r="I17" s="40" t="s">
        <v>6</v>
      </c>
      <c r="J17" s="73">
        <v>1151</v>
      </c>
      <c r="K17" s="46">
        <v>70.3</v>
      </c>
      <c r="L17" s="73">
        <v>1063</v>
      </c>
      <c r="M17" s="46">
        <v>77.5</v>
      </c>
      <c r="N17" s="73">
        <v>4188</v>
      </c>
      <c r="O17" s="46">
        <v>74.5</v>
      </c>
      <c r="P17" s="74"/>
      <c r="Q17" s="40" t="s">
        <v>6</v>
      </c>
      <c r="R17" s="42">
        <f t="shared" si="0"/>
        <v>1151</v>
      </c>
      <c r="S17" s="43">
        <f t="shared" si="1"/>
        <v>70.3</v>
      </c>
      <c r="T17" s="42">
        <f t="shared" si="2"/>
        <v>1063</v>
      </c>
      <c r="U17" s="43">
        <f t="shared" si="3"/>
        <v>77.5</v>
      </c>
      <c r="V17" s="42">
        <f t="shared" si="4"/>
        <v>5564</v>
      </c>
      <c r="W17" s="43">
        <v>65.8</v>
      </c>
      <c r="X17" s="44">
        <f t="shared" si="5"/>
        <v>5.2342427093132642</v>
      </c>
      <c r="Y17" s="44">
        <f t="shared" si="6"/>
        <v>4.8340573414422243</v>
      </c>
    </row>
    <row r="18" spans="1:25" x14ac:dyDescent="0.25">
      <c r="A18" s="41" t="s">
        <v>12</v>
      </c>
      <c r="B18" s="73">
        <v>7952</v>
      </c>
      <c r="C18" s="46">
        <v>15.3</v>
      </c>
      <c r="D18" s="73">
        <v>3244</v>
      </c>
      <c r="E18" s="46">
        <v>19.399999999999999</v>
      </c>
      <c r="F18" s="73">
        <v>18486</v>
      </c>
      <c r="G18" s="46">
        <v>20</v>
      </c>
      <c r="H18" s="74"/>
      <c r="I18" s="40" t="s">
        <v>12</v>
      </c>
      <c r="J18" s="73">
        <v>6268</v>
      </c>
      <c r="K18" s="46">
        <v>14.4</v>
      </c>
      <c r="L18" s="73">
        <v>3903</v>
      </c>
      <c r="M18" s="46">
        <v>19.100000000000001</v>
      </c>
      <c r="N18" s="73">
        <v>27537</v>
      </c>
      <c r="O18" s="46">
        <v>21.2</v>
      </c>
      <c r="P18" s="74"/>
      <c r="Q18" s="40" t="s">
        <v>12</v>
      </c>
      <c r="R18" s="42">
        <f t="shared" si="0"/>
        <v>6268</v>
      </c>
      <c r="S18" s="43">
        <f t="shared" si="1"/>
        <v>14.4</v>
      </c>
      <c r="T18" s="42">
        <f t="shared" si="2"/>
        <v>3903</v>
      </c>
      <c r="U18" s="43">
        <f t="shared" si="3"/>
        <v>19.100000000000001</v>
      </c>
      <c r="V18" s="42">
        <f t="shared" si="4"/>
        <v>46023</v>
      </c>
      <c r="W18" s="43">
        <v>15.9</v>
      </c>
      <c r="X18" s="44">
        <f t="shared" si="5"/>
        <v>11.791698693312837</v>
      </c>
      <c r="Y18" s="44">
        <f t="shared" si="6"/>
        <v>7.3425335035098911</v>
      </c>
    </row>
    <row r="19" spans="1:25" x14ac:dyDescent="0.25">
      <c r="A19" s="41"/>
      <c r="B19" s="72"/>
      <c r="C19" s="75"/>
      <c r="D19" s="73"/>
      <c r="E19" s="75"/>
      <c r="F19" s="72"/>
      <c r="G19" s="75"/>
      <c r="H19" s="76"/>
      <c r="I19" s="40"/>
      <c r="J19" s="72"/>
      <c r="K19" s="75"/>
      <c r="L19" s="73"/>
      <c r="M19" s="75"/>
      <c r="N19" s="72"/>
      <c r="O19" s="75"/>
      <c r="P19" s="76"/>
      <c r="Q19" s="40"/>
      <c r="R19" s="40"/>
      <c r="S19" s="48"/>
      <c r="T19" s="40"/>
      <c r="U19" s="48"/>
      <c r="V19" s="40"/>
      <c r="W19" s="48"/>
      <c r="X19" s="40"/>
      <c r="Y19" s="40"/>
    </row>
    <row r="20" spans="1:25" ht="15.75" thickBot="1" x14ac:dyDescent="0.3">
      <c r="A20" s="50" t="s">
        <v>14</v>
      </c>
      <c r="B20" s="55">
        <v>684554</v>
      </c>
      <c r="C20" s="60">
        <v>4.0999999999999996</v>
      </c>
      <c r="D20" s="55">
        <v>184814</v>
      </c>
      <c r="E20" s="59">
        <v>6.1</v>
      </c>
      <c r="F20" s="55">
        <v>927484</v>
      </c>
      <c r="G20" s="60">
        <v>7</v>
      </c>
      <c r="H20" s="77"/>
      <c r="I20" s="50" t="s">
        <v>14</v>
      </c>
      <c r="J20" s="55">
        <v>658561</v>
      </c>
      <c r="K20" s="60">
        <v>4.2</v>
      </c>
      <c r="L20" s="55">
        <v>355878</v>
      </c>
      <c r="M20" s="60">
        <v>5.5</v>
      </c>
      <c r="N20" s="55">
        <v>1733522</v>
      </c>
      <c r="O20" s="60">
        <v>6</v>
      </c>
      <c r="P20" s="77"/>
      <c r="Q20" s="50" t="s">
        <v>14</v>
      </c>
      <c r="R20" s="51">
        <f>J20</f>
        <v>658561</v>
      </c>
      <c r="S20" s="52">
        <f>K20</f>
        <v>4.2</v>
      </c>
      <c r="T20" s="51">
        <f>L20</f>
        <v>355878</v>
      </c>
      <c r="U20" s="52">
        <f>M20</f>
        <v>5.5</v>
      </c>
      <c r="V20" s="51">
        <f t="shared" si="4"/>
        <v>2661006</v>
      </c>
      <c r="W20" s="52">
        <v>5.2</v>
      </c>
      <c r="X20" s="53">
        <f t="shared" si="5"/>
        <v>7.4772984000134874</v>
      </c>
      <c r="Y20" s="53">
        <f t="shared" si="6"/>
        <v>4.0406370860102561</v>
      </c>
    </row>
    <row r="21" spans="1:25" x14ac:dyDescent="0.25">
      <c r="A21" s="1" t="s">
        <v>37</v>
      </c>
      <c r="I21" s="1"/>
      <c r="Q21" s="1"/>
    </row>
    <row r="22" spans="1:25" ht="15.75" x14ac:dyDescent="0.25">
      <c r="A22" s="1" t="s">
        <v>97</v>
      </c>
      <c r="I22" s="1"/>
      <c r="Q22" s="1"/>
      <c r="V22" s="57"/>
      <c r="W22" s="57"/>
    </row>
    <row r="23" spans="1:25" x14ac:dyDescent="0.25">
      <c r="A23" s="1" t="s">
        <v>38</v>
      </c>
      <c r="I23" s="1"/>
      <c r="Q23" s="1"/>
      <c r="V23" s="47"/>
    </row>
    <row r="24" spans="1:25" x14ac:dyDescent="0.25">
      <c r="A24" s="1" t="s">
        <v>39</v>
      </c>
      <c r="I24" s="47"/>
      <c r="Q24" s="47"/>
    </row>
    <row r="25" spans="1:25" x14ac:dyDescent="0.25">
      <c r="I25" s="1"/>
      <c r="Q25" s="1"/>
    </row>
    <row r="26" spans="1:25" x14ac:dyDescent="0.25">
      <c r="I26" s="1"/>
      <c r="Q26" s="1"/>
    </row>
    <row r="27" spans="1:25" s="31" customFormat="1" ht="15.75" thickBot="1" x14ac:dyDescent="0.3">
      <c r="A27" s="29" t="s">
        <v>83</v>
      </c>
      <c r="B27" s="30"/>
      <c r="C27" s="63"/>
      <c r="D27" s="30"/>
      <c r="E27" s="63"/>
      <c r="F27" s="30"/>
      <c r="G27" s="30"/>
      <c r="H27" s="29"/>
      <c r="I27" s="29"/>
      <c r="J27" s="30"/>
      <c r="K27" s="63"/>
      <c r="L27" s="30"/>
      <c r="M27" s="63"/>
      <c r="N27" s="30"/>
      <c r="O27" s="30"/>
      <c r="P27" s="29"/>
      <c r="Q27" s="29"/>
      <c r="R27" s="30"/>
      <c r="S27" s="30"/>
      <c r="T27" s="30"/>
      <c r="U27" s="30"/>
      <c r="V27" s="30"/>
      <c r="W27" s="30"/>
      <c r="X27" s="30"/>
      <c r="Y27" s="30"/>
    </row>
    <row r="28" spans="1:25" ht="15.75" thickBot="1" x14ac:dyDescent="0.3">
      <c r="A28" s="32"/>
      <c r="B28" s="70" t="s">
        <v>35</v>
      </c>
      <c r="C28" s="70"/>
      <c r="D28" s="70"/>
      <c r="E28" s="70"/>
      <c r="F28" s="70"/>
      <c r="G28" s="70"/>
      <c r="H28" s="34"/>
      <c r="I28" s="32"/>
      <c r="J28" s="70" t="s">
        <v>36</v>
      </c>
      <c r="K28" s="70"/>
      <c r="L28" s="70"/>
      <c r="M28" s="70"/>
      <c r="N28" s="70"/>
      <c r="O28" s="70"/>
      <c r="P28" s="34"/>
      <c r="Q28" s="32"/>
      <c r="R28" s="33">
        <v>2019</v>
      </c>
      <c r="S28" s="33"/>
      <c r="T28" s="33"/>
      <c r="U28" s="33"/>
      <c r="V28" s="33"/>
      <c r="W28" s="33"/>
      <c r="X28" s="33"/>
      <c r="Y28" s="33"/>
    </row>
    <row r="29" spans="1:25" ht="34.5" thickBot="1" x14ac:dyDescent="0.3">
      <c r="A29" s="36"/>
      <c r="B29" s="37" t="s">
        <v>18</v>
      </c>
      <c r="C29" s="38" t="s">
        <v>41</v>
      </c>
      <c r="D29" s="37" t="s">
        <v>19</v>
      </c>
      <c r="E29" s="38" t="s">
        <v>42</v>
      </c>
      <c r="F29" s="37" t="s">
        <v>0</v>
      </c>
      <c r="G29" s="38" t="s">
        <v>1</v>
      </c>
      <c r="H29" s="71"/>
      <c r="I29" s="36"/>
      <c r="J29" s="37" t="s">
        <v>18</v>
      </c>
      <c r="K29" s="38" t="s">
        <v>41</v>
      </c>
      <c r="L29" s="37" t="s">
        <v>19</v>
      </c>
      <c r="M29" s="38" t="s">
        <v>42</v>
      </c>
      <c r="N29" s="37" t="s">
        <v>0</v>
      </c>
      <c r="O29" s="38" t="s">
        <v>1</v>
      </c>
      <c r="P29" s="71"/>
      <c r="Q29" s="36"/>
      <c r="R29" s="37" t="s">
        <v>18</v>
      </c>
      <c r="S29" s="38" t="s">
        <v>41</v>
      </c>
      <c r="T29" s="37" t="s">
        <v>19</v>
      </c>
      <c r="U29" s="38" t="s">
        <v>42</v>
      </c>
      <c r="V29" s="37" t="s">
        <v>0</v>
      </c>
      <c r="W29" s="38" t="s">
        <v>1</v>
      </c>
      <c r="X29" s="37" t="s">
        <v>33</v>
      </c>
      <c r="Y29" s="37" t="s">
        <v>34</v>
      </c>
    </row>
    <row r="30" spans="1:25" x14ac:dyDescent="0.25">
      <c r="A30" s="41"/>
      <c r="B30" s="41"/>
      <c r="C30" s="40"/>
      <c r="D30" s="41"/>
      <c r="E30" s="40"/>
      <c r="F30" s="41"/>
      <c r="G30" s="40"/>
      <c r="H30" s="41"/>
      <c r="I30" s="40"/>
      <c r="J30" s="41"/>
      <c r="K30" s="40"/>
      <c r="L30" s="41"/>
      <c r="M30" s="40"/>
      <c r="N30" s="41"/>
      <c r="O30" s="40"/>
      <c r="P30" s="41"/>
      <c r="Q30" s="40"/>
      <c r="R30" s="40"/>
      <c r="S30" s="40"/>
      <c r="T30" s="40"/>
      <c r="U30" s="40"/>
      <c r="V30" s="40"/>
      <c r="W30" s="40"/>
      <c r="X30" s="40"/>
      <c r="Y30" s="40"/>
    </row>
    <row r="31" spans="1:25" x14ac:dyDescent="0.25">
      <c r="A31" s="40" t="s">
        <v>24</v>
      </c>
      <c r="B31" s="73">
        <v>126893</v>
      </c>
      <c r="C31" s="46">
        <v>11.1</v>
      </c>
      <c r="D31" s="73">
        <v>19868</v>
      </c>
      <c r="E31" s="46">
        <v>15</v>
      </c>
      <c r="F31" s="73">
        <v>124401</v>
      </c>
      <c r="G31" s="46">
        <v>17.600000000000001</v>
      </c>
      <c r="H31" s="74"/>
      <c r="I31" s="40" t="s">
        <v>24</v>
      </c>
      <c r="J31" s="73">
        <v>119996</v>
      </c>
      <c r="K31" s="46">
        <v>11</v>
      </c>
      <c r="L31" s="73">
        <v>52737</v>
      </c>
      <c r="M31" s="46">
        <v>16.5</v>
      </c>
      <c r="N31" s="73">
        <v>346133</v>
      </c>
      <c r="O31" s="46">
        <v>17</v>
      </c>
      <c r="P31" s="74"/>
      <c r="Q31" s="40" t="s">
        <v>24</v>
      </c>
      <c r="R31" s="42">
        <f t="shared" ref="R31:R40" si="7">J31</f>
        <v>119996</v>
      </c>
      <c r="S31" s="46">
        <f t="shared" ref="S31:S40" si="8">K31</f>
        <v>11</v>
      </c>
      <c r="T31" s="42">
        <f t="shared" ref="T31:T40" si="9">L31</f>
        <v>52737</v>
      </c>
      <c r="U31" s="46">
        <f t="shared" ref="U31:U40" si="10">M31</f>
        <v>16.5</v>
      </c>
      <c r="V31" s="42">
        <f>SUM(F31,N31)</f>
        <v>470534</v>
      </c>
      <c r="W31" s="46">
        <v>15</v>
      </c>
      <c r="X31" s="44">
        <f>V31/T31</f>
        <v>8.9222746838083324</v>
      </c>
      <c r="Y31" s="44">
        <f>V31/R31</f>
        <v>3.9212473749124972</v>
      </c>
    </row>
    <row r="32" spans="1:25" x14ac:dyDescent="0.25">
      <c r="A32" s="40" t="s">
        <v>25</v>
      </c>
      <c r="B32" s="73">
        <v>110206</v>
      </c>
      <c r="C32" s="46">
        <v>10.9</v>
      </c>
      <c r="D32" s="73">
        <v>22761</v>
      </c>
      <c r="E32" s="46">
        <v>16.5</v>
      </c>
      <c r="F32" s="73">
        <v>106551</v>
      </c>
      <c r="G32" s="46">
        <v>18.5</v>
      </c>
      <c r="H32" s="74"/>
      <c r="I32" s="40" t="s">
        <v>25</v>
      </c>
      <c r="J32" s="73">
        <v>140367</v>
      </c>
      <c r="K32" s="46">
        <v>11.6</v>
      </c>
      <c r="L32" s="73">
        <v>90796</v>
      </c>
      <c r="M32" s="46">
        <v>14.1</v>
      </c>
      <c r="N32" s="73">
        <v>370946</v>
      </c>
      <c r="O32" s="46">
        <v>13.5</v>
      </c>
      <c r="P32" s="74"/>
      <c r="Q32" s="40" t="s">
        <v>25</v>
      </c>
      <c r="R32" s="42">
        <f t="shared" si="7"/>
        <v>140367</v>
      </c>
      <c r="S32" s="46">
        <f t="shared" si="8"/>
        <v>11.6</v>
      </c>
      <c r="T32" s="42">
        <f t="shared" si="9"/>
        <v>90796</v>
      </c>
      <c r="U32" s="46">
        <f t="shared" si="10"/>
        <v>14.1</v>
      </c>
      <c r="V32" s="42">
        <f t="shared" ref="V32:V40" si="11">SUM(F32,N32)</f>
        <v>477497</v>
      </c>
      <c r="W32" s="46">
        <v>12</v>
      </c>
      <c r="X32" s="44">
        <f t="shared" ref="X32:X40" si="12">V32/T32</f>
        <v>5.2590092074540733</v>
      </c>
      <c r="Y32" s="44">
        <f t="shared" ref="Y32:Y40" si="13">V32/R32</f>
        <v>3.4017753460571218</v>
      </c>
    </row>
    <row r="33" spans="1:29" x14ac:dyDescent="0.25">
      <c r="A33" s="40" t="s">
        <v>26</v>
      </c>
      <c r="B33" s="73">
        <v>64187</v>
      </c>
      <c r="C33" s="46">
        <v>11.9</v>
      </c>
      <c r="D33" s="73">
        <v>18850</v>
      </c>
      <c r="E33" s="46">
        <v>18.3</v>
      </c>
      <c r="F33" s="73">
        <v>84699</v>
      </c>
      <c r="G33" s="46">
        <v>17.100000000000001</v>
      </c>
      <c r="H33" s="74"/>
      <c r="I33" s="40" t="s">
        <v>26</v>
      </c>
      <c r="J33" s="73">
        <v>60134</v>
      </c>
      <c r="K33" s="46">
        <v>13.3</v>
      </c>
      <c r="L33" s="73">
        <v>30781</v>
      </c>
      <c r="M33" s="46">
        <v>17.399999999999999</v>
      </c>
      <c r="N33" s="73">
        <v>188996</v>
      </c>
      <c r="O33" s="46">
        <v>22.4</v>
      </c>
      <c r="P33" s="74"/>
      <c r="Q33" s="40" t="s">
        <v>26</v>
      </c>
      <c r="R33" s="42">
        <f t="shared" si="7"/>
        <v>60134</v>
      </c>
      <c r="S33" s="46">
        <f t="shared" si="8"/>
        <v>13.3</v>
      </c>
      <c r="T33" s="42">
        <f t="shared" si="9"/>
        <v>30781</v>
      </c>
      <c r="U33" s="46">
        <f t="shared" si="10"/>
        <v>17.399999999999999</v>
      </c>
      <c r="V33" s="42">
        <f t="shared" si="11"/>
        <v>273695</v>
      </c>
      <c r="W33" s="46">
        <v>18.2</v>
      </c>
      <c r="X33" s="44">
        <f t="shared" si="12"/>
        <v>8.8916864299405471</v>
      </c>
      <c r="Y33" s="44">
        <f t="shared" si="13"/>
        <v>4.5514184986862674</v>
      </c>
    </row>
    <row r="34" spans="1:29" x14ac:dyDescent="0.25">
      <c r="A34" s="40" t="s">
        <v>27</v>
      </c>
      <c r="B34" s="73">
        <v>2808</v>
      </c>
      <c r="C34" s="46">
        <v>27.7</v>
      </c>
      <c r="D34" s="73">
        <v>1545</v>
      </c>
      <c r="E34" s="46">
        <v>29.4</v>
      </c>
      <c r="F34" s="73">
        <v>8060</v>
      </c>
      <c r="G34" s="46">
        <v>30.6</v>
      </c>
      <c r="H34" s="74"/>
      <c r="I34" s="40" t="s">
        <v>27</v>
      </c>
      <c r="J34" s="73">
        <v>1978</v>
      </c>
      <c r="K34" s="46">
        <v>48</v>
      </c>
      <c r="L34" s="73">
        <v>528</v>
      </c>
      <c r="M34" s="46">
        <v>33.4</v>
      </c>
      <c r="N34" s="73">
        <v>3725</v>
      </c>
      <c r="O34" s="46">
        <v>33.299999999999997</v>
      </c>
      <c r="P34" s="74"/>
      <c r="Q34" s="40" t="s">
        <v>27</v>
      </c>
      <c r="R34" s="42">
        <f t="shared" si="7"/>
        <v>1978</v>
      </c>
      <c r="S34" s="46">
        <f t="shared" si="8"/>
        <v>48</v>
      </c>
      <c r="T34" s="42">
        <f t="shared" si="9"/>
        <v>528</v>
      </c>
      <c r="U34" s="46">
        <f t="shared" si="10"/>
        <v>33.4</v>
      </c>
      <c r="V34" s="42">
        <f t="shared" si="11"/>
        <v>11785</v>
      </c>
      <c r="W34" s="46">
        <v>26</v>
      </c>
      <c r="X34" s="44">
        <f t="shared" si="12"/>
        <v>22.320075757575758</v>
      </c>
      <c r="Y34" s="44">
        <f t="shared" si="13"/>
        <v>5.9580384226491407</v>
      </c>
    </row>
    <row r="35" spans="1:29" x14ac:dyDescent="0.25">
      <c r="A35" s="40" t="s">
        <v>28</v>
      </c>
      <c r="B35" s="73">
        <v>111440</v>
      </c>
      <c r="C35" s="46">
        <v>13</v>
      </c>
      <c r="D35" s="73">
        <v>57101</v>
      </c>
      <c r="E35" s="46">
        <v>13.6</v>
      </c>
      <c r="F35" s="73">
        <v>249691</v>
      </c>
      <c r="G35" s="46">
        <v>11.8</v>
      </c>
      <c r="H35" s="74"/>
      <c r="I35" s="40" t="s">
        <v>28</v>
      </c>
      <c r="J35" s="73">
        <v>79323</v>
      </c>
      <c r="K35" s="46">
        <v>12.3</v>
      </c>
      <c r="L35" s="73">
        <v>31253</v>
      </c>
      <c r="M35" s="46">
        <v>14.2</v>
      </c>
      <c r="N35" s="73">
        <v>159921</v>
      </c>
      <c r="O35" s="46">
        <v>15.1</v>
      </c>
      <c r="P35" s="74"/>
      <c r="Q35" s="40" t="s">
        <v>28</v>
      </c>
      <c r="R35" s="42">
        <f t="shared" si="7"/>
        <v>79323</v>
      </c>
      <c r="S35" s="46">
        <f t="shared" si="8"/>
        <v>12.3</v>
      </c>
      <c r="T35" s="42">
        <f t="shared" si="9"/>
        <v>31253</v>
      </c>
      <c r="U35" s="46">
        <f t="shared" si="10"/>
        <v>14.2</v>
      </c>
      <c r="V35" s="42">
        <f t="shared" si="11"/>
        <v>409612</v>
      </c>
      <c r="W35" s="46">
        <v>11.3</v>
      </c>
      <c r="X35" s="44">
        <f t="shared" si="12"/>
        <v>13.106325792723899</v>
      </c>
      <c r="Y35" s="44">
        <f t="shared" si="13"/>
        <v>5.1638490727783868</v>
      </c>
    </row>
    <row r="36" spans="1:29" x14ac:dyDescent="0.25">
      <c r="A36" s="40" t="s">
        <v>29</v>
      </c>
      <c r="B36" s="73">
        <v>133267</v>
      </c>
      <c r="C36" s="46">
        <v>7.9</v>
      </c>
      <c r="D36" s="73">
        <v>22500</v>
      </c>
      <c r="E36" s="46">
        <v>19.7</v>
      </c>
      <c r="F36" s="73">
        <v>124003</v>
      </c>
      <c r="G36" s="46">
        <v>21.4</v>
      </c>
      <c r="H36" s="74"/>
      <c r="I36" s="40" t="s">
        <v>29</v>
      </c>
      <c r="J36" s="73">
        <v>128790</v>
      </c>
      <c r="K36" s="46">
        <v>7.9</v>
      </c>
      <c r="L36" s="73">
        <v>108181</v>
      </c>
      <c r="M36" s="46">
        <v>8.3000000000000007</v>
      </c>
      <c r="N36" s="73">
        <v>451017</v>
      </c>
      <c r="O36" s="46">
        <v>9.9</v>
      </c>
      <c r="P36" s="74"/>
      <c r="Q36" s="40" t="s">
        <v>29</v>
      </c>
      <c r="R36" s="42">
        <f t="shared" si="7"/>
        <v>128790</v>
      </c>
      <c r="S36" s="46">
        <f t="shared" si="8"/>
        <v>7.9</v>
      </c>
      <c r="T36" s="42">
        <f t="shared" si="9"/>
        <v>108181</v>
      </c>
      <c r="U36" s="46">
        <f t="shared" si="10"/>
        <v>8.3000000000000007</v>
      </c>
      <c r="V36" s="42">
        <f t="shared" si="11"/>
        <v>575020</v>
      </c>
      <c r="W36" s="46">
        <v>9.8000000000000007</v>
      </c>
      <c r="X36" s="44">
        <f t="shared" si="12"/>
        <v>5.3153511245043026</v>
      </c>
      <c r="Y36" s="44">
        <f t="shared" si="13"/>
        <v>4.4647876387918313</v>
      </c>
    </row>
    <row r="37" spans="1:29" x14ac:dyDescent="0.25">
      <c r="A37" s="40" t="s">
        <v>52</v>
      </c>
      <c r="B37" s="73">
        <v>2171</v>
      </c>
      <c r="C37" s="46">
        <v>90.7</v>
      </c>
      <c r="D37" s="73">
        <v>269</v>
      </c>
      <c r="E37" s="46">
        <v>74.599999999999994</v>
      </c>
      <c r="F37" s="73">
        <v>1376</v>
      </c>
      <c r="G37" s="46">
        <v>70.099999999999994</v>
      </c>
      <c r="H37" s="74"/>
      <c r="I37" s="40" t="s">
        <v>52</v>
      </c>
      <c r="J37" s="73">
        <v>1151</v>
      </c>
      <c r="K37" s="46">
        <v>70.3</v>
      </c>
      <c r="L37" s="73">
        <v>1063</v>
      </c>
      <c r="M37" s="46">
        <v>77.5</v>
      </c>
      <c r="N37" s="73">
        <v>4188</v>
      </c>
      <c r="O37" s="46">
        <v>74.5</v>
      </c>
      <c r="P37" s="74"/>
      <c r="Q37" s="40" t="s">
        <v>52</v>
      </c>
      <c r="R37" s="42">
        <f t="shared" si="7"/>
        <v>1151</v>
      </c>
      <c r="S37" s="46">
        <f t="shared" si="8"/>
        <v>70.3</v>
      </c>
      <c r="T37" s="42">
        <f t="shared" si="9"/>
        <v>1063</v>
      </c>
      <c r="U37" s="46">
        <f t="shared" si="10"/>
        <v>77.5</v>
      </c>
      <c r="V37" s="42">
        <f t="shared" si="11"/>
        <v>5564</v>
      </c>
      <c r="W37" s="46">
        <v>65.8</v>
      </c>
      <c r="X37" s="44">
        <f t="shared" si="12"/>
        <v>5.2342427093132642</v>
      </c>
      <c r="Y37" s="44">
        <f t="shared" si="13"/>
        <v>4.8340573414422243</v>
      </c>
    </row>
    <row r="38" spans="1:29" x14ac:dyDescent="0.25">
      <c r="A38" s="40" t="s">
        <v>32</v>
      </c>
      <c r="B38" s="73">
        <v>85470</v>
      </c>
      <c r="C38" s="46">
        <v>7.5</v>
      </c>
      <c r="D38" s="73">
        <v>25762</v>
      </c>
      <c r="E38" s="46">
        <v>14</v>
      </c>
      <c r="F38" s="73">
        <v>142139</v>
      </c>
      <c r="G38" s="46">
        <v>26.3</v>
      </c>
      <c r="H38" s="74"/>
      <c r="I38" s="40" t="s">
        <v>32</v>
      </c>
      <c r="J38" s="73">
        <v>94753</v>
      </c>
      <c r="K38" s="46">
        <v>8.3000000000000007</v>
      </c>
      <c r="L38" s="73">
        <v>27957</v>
      </c>
      <c r="M38" s="46">
        <v>12</v>
      </c>
      <c r="N38" s="73">
        <v>136416</v>
      </c>
      <c r="O38" s="46">
        <v>13.4</v>
      </c>
      <c r="P38" s="74"/>
      <c r="Q38" s="40" t="s">
        <v>32</v>
      </c>
      <c r="R38" s="42">
        <f t="shared" si="7"/>
        <v>94753</v>
      </c>
      <c r="S38" s="46">
        <f t="shared" si="8"/>
        <v>8.3000000000000007</v>
      </c>
      <c r="T38" s="42">
        <f t="shared" si="9"/>
        <v>27957</v>
      </c>
      <c r="U38" s="46">
        <f t="shared" si="10"/>
        <v>12</v>
      </c>
      <c r="V38" s="42">
        <f t="shared" si="11"/>
        <v>278555</v>
      </c>
      <c r="W38" s="46">
        <v>17.8</v>
      </c>
      <c r="X38" s="44">
        <f t="shared" si="12"/>
        <v>9.9636942447329826</v>
      </c>
      <c r="Y38" s="44">
        <f t="shared" si="13"/>
        <v>2.9398013783204755</v>
      </c>
    </row>
    <row r="39" spans="1:29" x14ac:dyDescent="0.25">
      <c r="A39" s="40" t="s">
        <v>30</v>
      </c>
      <c r="B39" s="73">
        <v>15921</v>
      </c>
      <c r="C39" s="46">
        <v>16.600000000000001</v>
      </c>
      <c r="D39" s="73">
        <v>8124</v>
      </c>
      <c r="E39" s="46">
        <v>20.7</v>
      </c>
      <c r="F39" s="73">
        <v>42278</v>
      </c>
      <c r="G39" s="46">
        <v>21.4</v>
      </c>
      <c r="H39" s="74"/>
      <c r="I39" s="40" t="s">
        <v>30</v>
      </c>
      <c r="J39" s="73">
        <v>11916</v>
      </c>
      <c r="K39" s="46">
        <v>18.8</v>
      </c>
      <c r="L39" s="73">
        <v>8463</v>
      </c>
      <c r="M39" s="46">
        <v>22.2</v>
      </c>
      <c r="N39" s="73">
        <v>49155</v>
      </c>
      <c r="O39" s="46">
        <v>21.6</v>
      </c>
      <c r="P39" s="74"/>
      <c r="Q39" s="40" t="s">
        <v>30</v>
      </c>
      <c r="R39" s="42">
        <f t="shared" si="7"/>
        <v>11916</v>
      </c>
      <c r="S39" s="46">
        <f t="shared" si="8"/>
        <v>18.8</v>
      </c>
      <c r="T39" s="42">
        <f t="shared" si="9"/>
        <v>8463</v>
      </c>
      <c r="U39" s="46">
        <f t="shared" si="10"/>
        <v>22.2</v>
      </c>
      <c r="V39" s="42">
        <f t="shared" si="11"/>
        <v>91433</v>
      </c>
      <c r="W39" s="46">
        <v>18.3</v>
      </c>
      <c r="X39" s="44">
        <f t="shared" si="12"/>
        <v>10.803852061916578</v>
      </c>
      <c r="Y39" s="44">
        <f t="shared" si="13"/>
        <v>7.6731285666330979</v>
      </c>
    </row>
    <row r="40" spans="1:29" x14ac:dyDescent="0.25">
      <c r="A40" s="40" t="s">
        <v>31</v>
      </c>
      <c r="B40" s="73">
        <v>32192</v>
      </c>
      <c r="C40" s="46">
        <v>15.3</v>
      </c>
      <c r="D40" s="73">
        <v>8035</v>
      </c>
      <c r="E40" s="46">
        <v>16</v>
      </c>
      <c r="F40" s="73">
        <v>44286</v>
      </c>
      <c r="G40" s="46">
        <v>27.2</v>
      </c>
      <c r="H40" s="74"/>
      <c r="I40" s="40" t="s">
        <v>31</v>
      </c>
      <c r="J40" s="73">
        <v>20153</v>
      </c>
      <c r="K40" s="46">
        <v>15.8</v>
      </c>
      <c r="L40" s="73">
        <v>4119</v>
      </c>
      <c r="M40" s="46">
        <v>24.2</v>
      </c>
      <c r="N40" s="73">
        <v>23025</v>
      </c>
      <c r="O40" s="46">
        <v>32.1</v>
      </c>
      <c r="P40" s="74"/>
      <c r="Q40" s="40" t="s">
        <v>31</v>
      </c>
      <c r="R40" s="42">
        <f t="shared" si="7"/>
        <v>20153</v>
      </c>
      <c r="S40" s="46">
        <f t="shared" si="8"/>
        <v>15.8</v>
      </c>
      <c r="T40" s="42">
        <f t="shared" si="9"/>
        <v>4119</v>
      </c>
      <c r="U40" s="46">
        <f t="shared" si="10"/>
        <v>24.2</v>
      </c>
      <c r="V40" s="42">
        <f t="shared" si="11"/>
        <v>67311</v>
      </c>
      <c r="W40" s="46">
        <v>21.4</v>
      </c>
      <c r="X40" s="44">
        <f t="shared" si="12"/>
        <v>16.341587764020392</v>
      </c>
      <c r="Y40" s="44">
        <f t="shared" si="13"/>
        <v>3.3399990075919219</v>
      </c>
    </row>
    <row r="41" spans="1:29" x14ac:dyDescent="0.25">
      <c r="A41" s="41"/>
      <c r="B41" s="72"/>
      <c r="C41" s="58"/>
      <c r="D41" s="72"/>
      <c r="E41" s="58"/>
      <c r="F41" s="72"/>
      <c r="G41" s="58"/>
      <c r="H41" s="78"/>
      <c r="I41" s="40"/>
      <c r="J41" s="72"/>
      <c r="K41" s="58"/>
      <c r="L41" s="72"/>
      <c r="M41" s="58"/>
      <c r="N41" s="72"/>
      <c r="O41" s="58"/>
      <c r="P41" s="78"/>
      <c r="Q41" s="40"/>
      <c r="R41" s="42"/>
      <c r="S41" s="46"/>
      <c r="T41" s="42"/>
      <c r="U41" s="46"/>
      <c r="V41" s="42"/>
      <c r="W41" s="46"/>
      <c r="X41" s="44"/>
      <c r="Y41" s="44"/>
    </row>
    <row r="42" spans="1:29" ht="15.75" thickBot="1" x14ac:dyDescent="0.3">
      <c r="A42" s="50" t="s">
        <v>14</v>
      </c>
      <c r="B42" s="55">
        <v>684554</v>
      </c>
      <c r="C42" s="59">
        <v>4.0999999999999996</v>
      </c>
      <c r="D42" s="55">
        <v>184814</v>
      </c>
      <c r="E42" s="59">
        <v>6.1</v>
      </c>
      <c r="F42" s="55">
        <v>927484</v>
      </c>
      <c r="G42" s="59">
        <v>7</v>
      </c>
      <c r="H42" s="79"/>
      <c r="I42" s="50" t="s">
        <v>14</v>
      </c>
      <c r="J42" s="55">
        <v>658561</v>
      </c>
      <c r="K42" s="59">
        <v>4.2</v>
      </c>
      <c r="L42" s="55">
        <v>355878</v>
      </c>
      <c r="M42" s="59">
        <v>5.5</v>
      </c>
      <c r="N42" s="55">
        <v>1733522</v>
      </c>
      <c r="O42" s="59">
        <v>6</v>
      </c>
      <c r="P42" s="79"/>
      <c r="Q42" s="50" t="s">
        <v>14</v>
      </c>
      <c r="R42" s="55">
        <f>J42</f>
        <v>658561</v>
      </c>
      <c r="S42" s="60">
        <f>K42</f>
        <v>4.2</v>
      </c>
      <c r="T42" s="55">
        <f t="shared" ref="T42" si="14">L42</f>
        <v>355878</v>
      </c>
      <c r="U42" s="60">
        <f>M42</f>
        <v>5.5</v>
      </c>
      <c r="V42" s="55">
        <f t="shared" ref="V42" si="15">SUM(F42,N42)</f>
        <v>2661006</v>
      </c>
      <c r="W42" s="60">
        <v>5.2</v>
      </c>
      <c r="X42" s="53">
        <f t="shared" ref="X42" si="16">V42/T42</f>
        <v>7.4772984000134874</v>
      </c>
      <c r="Y42" s="53">
        <f t="shared" ref="Y42" si="17">V42/R42</f>
        <v>4.0406370860102561</v>
      </c>
    </row>
    <row r="43" spans="1:29" x14ac:dyDescent="0.25">
      <c r="A43" s="1" t="s">
        <v>37</v>
      </c>
      <c r="I43" s="1"/>
      <c r="Q43" s="1"/>
    </row>
    <row r="44" spans="1:29" x14ac:dyDescent="0.25">
      <c r="A44" s="1" t="s">
        <v>97</v>
      </c>
      <c r="I44" s="1"/>
      <c r="Q44" s="1"/>
    </row>
    <row r="45" spans="1:29" x14ac:dyDescent="0.25">
      <c r="A45" s="1" t="s">
        <v>38</v>
      </c>
      <c r="I45" s="1"/>
      <c r="Q45" s="1"/>
    </row>
    <row r="46" spans="1:29" x14ac:dyDescent="0.25">
      <c r="A46" s="1" t="s">
        <v>39</v>
      </c>
      <c r="I46" s="47"/>
      <c r="Q46" s="47"/>
    </row>
    <row r="47" spans="1:29" x14ac:dyDescent="0.25">
      <c r="B47" s="61">
        <f>B20-B42</f>
        <v>0</v>
      </c>
      <c r="C47" s="61">
        <f t="shared" ref="C47:AC47" si="18">C20-C42</f>
        <v>0</v>
      </c>
      <c r="D47" s="61">
        <f t="shared" si="18"/>
        <v>0</v>
      </c>
      <c r="E47" s="61">
        <f t="shared" si="18"/>
        <v>0</v>
      </c>
      <c r="F47" s="61">
        <f t="shared" si="18"/>
        <v>0</v>
      </c>
      <c r="G47" s="61">
        <f t="shared" si="18"/>
        <v>0</v>
      </c>
      <c r="H47" s="62"/>
      <c r="I47" s="35" t="e">
        <f t="shared" si="18"/>
        <v>#VALUE!</v>
      </c>
      <c r="J47" s="61">
        <f t="shared" si="18"/>
        <v>0</v>
      </c>
      <c r="K47" s="61">
        <f t="shared" si="18"/>
        <v>0</v>
      </c>
      <c r="L47" s="61">
        <f t="shared" si="18"/>
        <v>0</v>
      </c>
      <c r="M47" s="61">
        <f t="shared" si="18"/>
        <v>0</v>
      </c>
      <c r="N47" s="61">
        <f t="shared" si="18"/>
        <v>0</v>
      </c>
      <c r="O47" s="61">
        <f t="shared" si="18"/>
        <v>0</v>
      </c>
      <c r="P47" s="62"/>
      <c r="Q47" s="35" t="e">
        <f t="shared" si="18"/>
        <v>#VALUE!</v>
      </c>
      <c r="R47" s="61">
        <f t="shared" si="18"/>
        <v>0</v>
      </c>
      <c r="S47" s="61"/>
      <c r="T47" s="61">
        <f t="shared" si="18"/>
        <v>0</v>
      </c>
      <c r="U47" s="61"/>
      <c r="V47" s="61">
        <f t="shared" si="18"/>
        <v>0</v>
      </c>
      <c r="W47" s="61"/>
      <c r="X47" s="61">
        <f t="shared" si="18"/>
        <v>0</v>
      </c>
      <c r="Y47" s="61">
        <f t="shared" si="18"/>
        <v>0</v>
      </c>
      <c r="Z47" s="61">
        <f t="shared" si="18"/>
        <v>0</v>
      </c>
      <c r="AA47" s="61">
        <f t="shared" si="18"/>
        <v>0</v>
      </c>
      <c r="AB47" s="61">
        <f t="shared" si="18"/>
        <v>0</v>
      </c>
      <c r="AC47" s="61">
        <f t="shared" si="18"/>
        <v>0</v>
      </c>
    </row>
    <row r="49" spans="9:17" x14ac:dyDescent="0.25">
      <c r="I49" s="47"/>
      <c r="Q49" s="47"/>
    </row>
    <row r="50" spans="9:17" x14ac:dyDescent="0.25">
      <c r="I50" s="47"/>
      <c r="Q50" s="47"/>
    </row>
    <row r="51" spans="9:17" x14ac:dyDescent="0.25">
      <c r="I51" s="47"/>
      <c r="Q51" s="47"/>
    </row>
    <row r="52" spans="9:17" x14ac:dyDescent="0.25">
      <c r="I52" s="47"/>
      <c r="Q52" s="47"/>
    </row>
    <row r="53" spans="9:17" x14ac:dyDescent="0.25">
      <c r="I53" s="47"/>
      <c r="Q53" s="47"/>
    </row>
    <row r="54" spans="9:17" x14ac:dyDescent="0.25">
      <c r="I54" s="47"/>
      <c r="Q54" s="47"/>
    </row>
    <row r="55" spans="9:17" x14ac:dyDescent="0.25">
      <c r="I55" s="47"/>
      <c r="Q55" s="47"/>
    </row>
    <row r="56" spans="9:17" x14ac:dyDescent="0.25">
      <c r="I56" s="47"/>
      <c r="Q56" s="47"/>
    </row>
    <row r="57" spans="9:17" x14ac:dyDescent="0.25">
      <c r="I57" s="47"/>
      <c r="Q57" s="47"/>
    </row>
    <row r="58" spans="9:17" x14ac:dyDescent="0.25">
      <c r="I58" s="47"/>
      <c r="Q58" s="47"/>
    </row>
  </sheetData>
  <mergeCells count="12">
    <mergeCell ref="A28:A29"/>
    <mergeCell ref="B28:G28"/>
    <mergeCell ref="J28:O28"/>
    <mergeCell ref="R28:Y28"/>
    <mergeCell ref="B2:G2"/>
    <mergeCell ref="A2:A3"/>
    <mergeCell ref="J2:O2"/>
    <mergeCell ref="R2:Y2"/>
    <mergeCell ref="I2:I3"/>
    <mergeCell ref="Q2:Q3"/>
    <mergeCell ref="I28:I29"/>
    <mergeCell ref="Q28:Q29"/>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9"/>
  <sheetViews>
    <sheetView workbookViewId="0">
      <selection sqref="A1:XFD1048576"/>
    </sheetView>
  </sheetViews>
  <sheetFormatPr defaultColWidth="9.140625" defaultRowHeight="15" x14ac:dyDescent="0.25"/>
  <cols>
    <col min="1" max="1" width="32.7109375" style="35" customWidth="1"/>
    <col min="2" max="2" width="11.85546875" style="35" customWidth="1"/>
    <col min="3" max="3" width="11.85546875" style="64" customWidth="1"/>
    <col min="4" max="4" width="11.85546875" style="35" customWidth="1"/>
    <col min="5" max="5" width="11.85546875" style="64" customWidth="1"/>
    <col min="6" max="7" width="11.85546875" style="35" customWidth="1"/>
    <col min="8" max="8" width="11.85546875" style="47" customWidth="1"/>
    <col min="9" max="9" width="32.7109375" style="35" customWidth="1"/>
    <col min="10" max="10" width="11.85546875" style="35" customWidth="1"/>
    <col min="11" max="11" width="11.85546875" style="64" customWidth="1"/>
    <col min="12" max="12" width="11.85546875" style="35" customWidth="1"/>
    <col min="13" max="13" width="11.85546875" style="64" customWidth="1"/>
    <col min="14" max="15" width="11.85546875" style="35" customWidth="1"/>
    <col min="16" max="16" width="11.85546875" style="47" customWidth="1"/>
    <col min="17" max="17" width="32.7109375" style="35" customWidth="1"/>
    <col min="18" max="19" width="13.42578125" style="35" customWidth="1"/>
    <col min="20" max="21" width="11.85546875" style="35" customWidth="1"/>
    <col min="22" max="25" width="13.42578125" style="35" customWidth="1"/>
    <col min="26" max="16384" width="9.140625" style="35"/>
  </cols>
  <sheetData>
    <row r="1" spans="1:25" s="31" customFormat="1" ht="15.75" thickBot="1" x14ac:dyDescent="0.3">
      <c r="A1" s="29" t="s">
        <v>84</v>
      </c>
      <c r="B1" s="30"/>
      <c r="C1" s="63"/>
      <c r="D1" s="30"/>
      <c r="E1" s="63"/>
      <c r="F1" s="30"/>
      <c r="G1" s="30"/>
      <c r="H1" s="29"/>
      <c r="I1" s="29"/>
      <c r="J1" s="30"/>
      <c r="K1" s="63"/>
      <c r="L1" s="30"/>
      <c r="M1" s="63"/>
      <c r="N1" s="30"/>
      <c r="O1" s="30"/>
      <c r="P1" s="29"/>
      <c r="Q1" s="29"/>
      <c r="R1" s="30"/>
      <c r="S1" s="30"/>
      <c r="T1" s="30"/>
      <c r="U1" s="30"/>
      <c r="V1" s="30"/>
      <c r="W1" s="30"/>
      <c r="X1" s="30"/>
      <c r="Y1" s="30"/>
    </row>
    <row r="2" spans="1:25" ht="15.75" thickBot="1" x14ac:dyDescent="0.3">
      <c r="A2" s="32"/>
      <c r="B2" s="70" t="s">
        <v>35</v>
      </c>
      <c r="C2" s="70"/>
      <c r="D2" s="70"/>
      <c r="E2" s="70"/>
      <c r="F2" s="70"/>
      <c r="G2" s="70"/>
      <c r="H2" s="34"/>
      <c r="I2" s="32"/>
      <c r="J2" s="70" t="s">
        <v>36</v>
      </c>
      <c r="K2" s="70"/>
      <c r="L2" s="70"/>
      <c r="M2" s="70"/>
      <c r="N2" s="70"/>
      <c r="O2" s="70"/>
      <c r="P2" s="34"/>
      <c r="Q2" s="32"/>
      <c r="R2" s="33">
        <v>2019</v>
      </c>
      <c r="S2" s="33"/>
      <c r="T2" s="33"/>
      <c r="U2" s="33"/>
      <c r="V2" s="33"/>
      <c r="W2" s="33"/>
      <c r="X2" s="33"/>
      <c r="Y2" s="33"/>
    </row>
    <row r="3" spans="1:25" ht="34.5" thickBot="1" x14ac:dyDescent="0.3">
      <c r="A3" s="36"/>
      <c r="B3" s="37" t="s">
        <v>18</v>
      </c>
      <c r="C3" s="38" t="s">
        <v>41</v>
      </c>
      <c r="D3" s="37" t="s">
        <v>19</v>
      </c>
      <c r="E3" s="38" t="s">
        <v>42</v>
      </c>
      <c r="F3" s="37" t="s">
        <v>0</v>
      </c>
      <c r="G3" s="38" t="s">
        <v>1</v>
      </c>
      <c r="H3" s="71"/>
      <c r="I3" s="36"/>
      <c r="J3" s="37" t="s">
        <v>18</v>
      </c>
      <c r="K3" s="38" t="s">
        <v>41</v>
      </c>
      <c r="L3" s="37" t="s">
        <v>19</v>
      </c>
      <c r="M3" s="38" t="s">
        <v>42</v>
      </c>
      <c r="N3" s="37" t="s">
        <v>0</v>
      </c>
      <c r="O3" s="38" t="s">
        <v>1</v>
      </c>
      <c r="P3" s="71"/>
      <c r="Q3" s="36"/>
      <c r="R3" s="37" t="s">
        <v>18</v>
      </c>
      <c r="S3" s="38" t="s">
        <v>41</v>
      </c>
      <c r="T3" s="37" t="s">
        <v>19</v>
      </c>
      <c r="U3" s="38" t="s">
        <v>42</v>
      </c>
      <c r="V3" s="37" t="s">
        <v>0</v>
      </c>
      <c r="W3" s="38" t="s">
        <v>1</v>
      </c>
      <c r="X3" s="37" t="s">
        <v>33</v>
      </c>
      <c r="Y3" s="37" t="s">
        <v>34</v>
      </c>
    </row>
    <row r="4" spans="1:25" x14ac:dyDescent="0.25">
      <c r="A4" s="41"/>
      <c r="B4" s="72"/>
      <c r="C4" s="40"/>
      <c r="D4" s="41"/>
      <c r="E4" s="40"/>
      <c r="F4" s="41"/>
      <c r="G4" s="40"/>
      <c r="H4" s="41"/>
      <c r="I4" s="40"/>
      <c r="J4" s="72"/>
      <c r="K4" s="40"/>
      <c r="L4" s="41"/>
      <c r="M4" s="40"/>
      <c r="N4" s="41"/>
      <c r="O4" s="40"/>
      <c r="P4" s="41"/>
      <c r="Q4" s="40"/>
      <c r="R4" s="40"/>
      <c r="S4" s="40"/>
      <c r="T4" s="40"/>
      <c r="U4" s="40"/>
      <c r="V4" s="40"/>
      <c r="W4" s="40"/>
      <c r="X4" s="40"/>
      <c r="Y4" s="40"/>
    </row>
    <row r="5" spans="1:25" x14ac:dyDescent="0.25">
      <c r="A5" s="41" t="s">
        <v>43</v>
      </c>
      <c r="B5" s="73">
        <v>120538</v>
      </c>
      <c r="C5" s="46">
        <v>16.8</v>
      </c>
      <c r="D5" s="73">
        <v>107150</v>
      </c>
      <c r="E5" s="46">
        <v>18.100000000000001</v>
      </c>
      <c r="F5" s="73">
        <v>32520</v>
      </c>
      <c r="G5" s="46">
        <v>16.2</v>
      </c>
      <c r="H5" s="74"/>
      <c r="I5" s="40" t="s">
        <v>43</v>
      </c>
      <c r="J5" s="73">
        <v>103884</v>
      </c>
      <c r="K5" s="46">
        <v>16</v>
      </c>
      <c r="L5" s="73">
        <v>92314</v>
      </c>
      <c r="M5" s="46">
        <v>16.399999999999999</v>
      </c>
      <c r="N5" s="73">
        <v>36011</v>
      </c>
      <c r="O5" s="46">
        <v>16.5</v>
      </c>
      <c r="P5" s="74"/>
      <c r="Q5" s="40" t="s">
        <v>43</v>
      </c>
      <c r="R5" s="42">
        <f t="shared" ref="R5:R18" si="0">J5</f>
        <v>103884</v>
      </c>
      <c r="S5" s="43">
        <f t="shared" ref="S5:S18" si="1">K5</f>
        <v>16</v>
      </c>
      <c r="T5" s="42">
        <f t="shared" ref="T5:T18" si="2">L5</f>
        <v>92314</v>
      </c>
      <c r="U5" s="43">
        <f t="shared" ref="U5:U18" si="3">M5</f>
        <v>16.399999999999999</v>
      </c>
      <c r="V5" s="42">
        <f>SUM(F5,N5)</f>
        <v>68531</v>
      </c>
      <c r="W5" s="43">
        <v>15.8</v>
      </c>
      <c r="X5" s="44">
        <f>V5/T5</f>
        <v>0.74236843815672593</v>
      </c>
      <c r="Y5" s="44">
        <f>V5/R5</f>
        <v>0.65968772862038427</v>
      </c>
    </row>
    <row r="6" spans="1:25" x14ac:dyDescent="0.25">
      <c r="A6" s="41" t="s">
        <v>44</v>
      </c>
      <c r="B6" s="73">
        <v>128615</v>
      </c>
      <c r="C6" s="46">
        <v>13.8</v>
      </c>
      <c r="D6" s="73">
        <v>76678</v>
      </c>
      <c r="E6" s="46">
        <v>16.3</v>
      </c>
      <c r="F6" s="73">
        <v>17639</v>
      </c>
      <c r="G6" s="46">
        <v>16.399999999999999</v>
      </c>
      <c r="H6" s="74"/>
      <c r="I6" s="40" t="s">
        <v>44</v>
      </c>
      <c r="J6" s="73">
        <v>121296</v>
      </c>
      <c r="K6" s="46">
        <v>13.4</v>
      </c>
      <c r="L6" s="73">
        <v>101422</v>
      </c>
      <c r="M6" s="46">
        <v>14.7</v>
      </c>
      <c r="N6" s="73">
        <v>34914</v>
      </c>
      <c r="O6" s="46">
        <v>13.3</v>
      </c>
      <c r="P6" s="74"/>
      <c r="Q6" s="40" t="s">
        <v>44</v>
      </c>
      <c r="R6" s="42">
        <f t="shared" si="0"/>
        <v>121296</v>
      </c>
      <c r="S6" s="43">
        <f t="shared" si="1"/>
        <v>13.4</v>
      </c>
      <c r="T6" s="42">
        <f t="shared" si="2"/>
        <v>101422</v>
      </c>
      <c r="U6" s="43">
        <f t="shared" si="3"/>
        <v>14.7</v>
      </c>
      <c r="V6" s="42">
        <f t="shared" ref="V6:V20" si="4">SUM(F6,N6)</f>
        <v>52553</v>
      </c>
      <c r="W6" s="43">
        <v>13.4</v>
      </c>
      <c r="X6" s="44">
        <f t="shared" ref="X6:X20" si="5">V6/T6</f>
        <v>0.51816174005639803</v>
      </c>
      <c r="Y6" s="44">
        <f t="shared" ref="Y6:Y20" si="6">V6/R6</f>
        <v>0.43326243239678142</v>
      </c>
    </row>
    <row r="7" spans="1:25" x14ac:dyDescent="0.25">
      <c r="A7" s="41" t="s">
        <v>9</v>
      </c>
      <c r="B7" s="73">
        <v>26</v>
      </c>
      <c r="C7" s="46">
        <v>100</v>
      </c>
      <c r="D7" s="73"/>
      <c r="E7" s="46"/>
      <c r="F7" s="73">
        <v>0</v>
      </c>
      <c r="G7" s="46" t="s">
        <v>40</v>
      </c>
      <c r="H7" s="74"/>
      <c r="I7" s="40" t="s">
        <v>9</v>
      </c>
      <c r="J7" s="73">
        <v>38</v>
      </c>
      <c r="K7" s="46">
        <v>100</v>
      </c>
      <c r="L7" s="73"/>
      <c r="M7" s="46"/>
      <c r="N7" s="73">
        <v>0</v>
      </c>
      <c r="O7" s="46" t="s">
        <v>40</v>
      </c>
      <c r="P7" s="74"/>
      <c r="Q7" s="40" t="s">
        <v>9</v>
      </c>
      <c r="R7" s="42">
        <f t="shared" si="0"/>
        <v>38</v>
      </c>
      <c r="S7" s="43">
        <f t="shared" si="1"/>
        <v>100</v>
      </c>
      <c r="T7" s="42">
        <f t="shared" si="2"/>
        <v>0</v>
      </c>
      <c r="U7" s="43">
        <f t="shared" si="3"/>
        <v>0</v>
      </c>
      <c r="V7" s="42">
        <f t="shared" si="4"/>
        <v>0</v>
      </c>
      <c r="W7" s="43" t="s">
        <v>40</v>
      </c>
      <c r="X7" s="44" t="e">
        <f t="shared" si="5"/>
        <v>#DIV/0!</v>
      </c>
      <c r="Y7" s="44">
        <f t="shared" si="6"/>
        <v>0</v>
      </c>
    </row>
    <row r="8" spans="1:25" x14ac:dyDescent="0.25">
      <c r="A8" s="41" t="s">
        <v>7</v>
      </c>
      <c r="B8" s="73"/>
      <c r="C8" s="46"/>
      <c r="D8" s="73"/>
      <c r="E8" s="46"/>
      <c r="F8" s="73"/>
      <c r="G8" s="46"/>
      <c r="H8" s="74"/>
      <c r="I8" s="40" t="s">
        <v>7</v>
      </c>
      <c r="J8" s="73">
        <v>80</v>
      </c>
      <c r="K8" s="46">
        <v>100</v>
      </c>
      <c r="L8" s="73"/>
      <c r="M8" s="46"/>
      <c r="N8" s="73">
        <v>0</v>
      </c>
      <c r="O8" s="46" t="s">
        <v>40</v>
      </c>
      <c r="P8" s="74"/>
      <c r="Q8" s="40" t="s">
        <v>7</v>
      </c>
      <c r="R8" s="42">
        <f t="shared" si="0"/>
        <v>80</v>
      </c>
      <c r="S8" s="43">
        <f t="shared" si="1"/>
        <v>100</v>
      </c>
      <c r="T8" s="42">
        <f t="shared" si="2"/>
        <v>0</v>
      </c>
      <c r="U8" s="43">
        <f t="shared" si="3"/>
        <v>0</v>
      </c>
      <c r="V8" s="42">
        <f t="shared" si="4"/>
        <v>0</v>
      </c>
      <c r="W8" s="43" t="s">
        <v>40</v>
      </c>
      <c r="X8" s="44" t="e">
        <f t="shared" si="5"/>
        <v>#DIV/0!</v>
      </c>
      <c r="Y8" s="44">
        <f t="shared" si="6"/>
        <v>0</v>
      </c>
    </row>
    <row r="9" spans="1:25" x14ac:dyDescent="0.25">
      <c r="A9" s="41" t="s">
        <v>8</v>
      </c>
      <c r="B9" s="73"/>
      <c r="C9" s="46"/>
      <c r="D9" s="73"/>
      <c r="E9" s="46"/>
      <c r="F9" s="73"/>
      <c r="G9" s="46"/>
      <c r="H9" s="74"/>
      <c r="I9" s="40" t="s">
        <v>8</v>
      </c>
      <c r="J9" s="73"/>
      <c r="K9" s="46"/>
      <c r="L9" s="73"/>
      <c r="M9" s="46"/>
      <c r="N9" s="73"/>
      <c r="O9" s="46"/>
      <c r="P9" s="74"/>
      <c r="Q9" s="40" t="s">
        <v>8</v>
      </c>
      <c r="R9" s="42">
        <f t="shared" si="0"/>
        <v>0</v>
      </c>
      <c r="S9" s="43">
        <f t="shared" si="1"/>
        <v>0</v>
      </c>
      <c r="T9" s="42">
        <f t="shared" si="2"/>
        <v>0</v>
      </c>
      <c r="U9" s="43">
        <f t="shared" si="3"/>
        <v>0</v>
      </c>
      <c r="V9" s="42">
        <f t="shared" si="4"/>
        <v>0</v>
      </c>
      <c r="W9" s="43"/>
      <c r="X9" s="44" t="e">
        <f t="shared" si="5"/>
        <v>#DIV/0!</v>
      </c>
      <c r="Y9" s="44" t="e">
        <f t="shared" si="6"/>
        <v>#DIV/0!</v>
      </c>
    </row>
    <row r="10" spans="1:25" x14ac:dyDescent="0.25">
      <c r="A10" s="41" t="s">
        <v>13</v>
      </c>
      <c r="B10" s="73">
        <v>9197</v>
      </c>
      <c r="C10" s="46">
        <v>32.700000000000003</v>
      </c>
      <c r="D10" s="73">
        <v>7744</v>
      </c>
      <c r="E10" s="46">
        <v>32.700000000000003</v>
      </c>
      <c r="F10" s="73">
        <v>3108</v>
      </c>
      <c r="G10" s="46">
        <v>30.2</v>
      </c>
      <c r="H10" s="74"/>
      <c r="I10" s="40" t="s">
        <v>13</v>
      </c>
      <c r="J10" s="73">
        <v>7917</v>
      </c>
      <c r="K10" s="46">
        <v>31</v>
      </c>
      <c r="L10" s="73">
        <v>6999</v>
      </c>
      <c r="M10" s="46">
        <v>31.8</v>
      </c>
      <c r="N10" s="73">
        <v>4240</v>
      </c>
      <c r="O10" s="46">
        <v>32.200000000000003</v>
      </c>
      <c r="P10" s="74"/>
      <c r="Q10" s="40" t="s">
        <v>13</v>
      </c>
      <c r="R10" s="42">
        <f t="shared" si="0"/>
        <v>7917</v>
      </c>
      <c r="S10" s="43">
        <f t="shared" si="1"/>
        <v>31</v>
      </c>
      <c r="T10" s="42">
        <f t="shared" si="2"/>
        <v>6999</v>
      </c>
      <c r="U10" s="43">
        <f t="shared" si="3"/>
        <v>31.8</v>
      </c>
      <c r="V10" s="42">
        <f t="shared" si="4"/>
        <v>7348</v>
      </c>
      <c r="W10" s="43">
        <v>30.5</v>
      </c>
      <c r="X10" s="44">
        <f t="shared" si="5"/>
        <v>1.0498642663237605</v>
      </c>
      <c r="Y10" s="44">
        <f t="shared" si="6"/>
        <v>0.92812934192244534</v>
      </c>
    </row>
    <row r="11" spans="1:25" x14ac:dyDescent="0.25">
      <c r="A11" s="41" t="s">
        <v>10</v>
      </c>
      <c r="B11" s="73">
        <v>14275</v>
      </c>
      <c r="C11" s="46">
        <v>14.4</v>
      </c>
      <c r="D11" s="73">
        <v>1311</v>
      </c>
      <c r="E11" s="46">
        <v>42.2</v>
      </c>
      <c r="F11" s="73">
        <v>273</v>
      </c>
      <c r="G11" s="46">
        <v>42.6</v>
      </c>
      <c r="H11" s="74"/>
      <c r="I11" s="40" t="s">
        <v>10</v>
      </c>
      <c r="J11" s="73">
        <v>15641</v>
      </c>
      <c r="K11" s="46">
        <v>16.8</v>
      </c>
      <c r="L11" s="73">
        <v>11501</v>
      </c>
      <c r="M11" s="46">
        <v>18.2</v>
      </c>
      <c r="N11" s="73">
        <v>5120</v>
      </c>
      <c r="O11" s="46">
        <v>20.3</v>
      </c>
      <c r="P11" s="74"/>
      <c r="Q11" s="40" t="s">
        <v>10</v>
      </c>
      <c r="R11" s="42">
        <f t="shared" si="0"/>
        <v>15641</v>
      </c>
      <c r="S11" s="43">
        <f t="shared" si="1"/>
        <v>16.8</v>
      </c>
      <c r="T11" s="42">
        <f t="shared" si="2"/>
        <v>11501</v>
      </c>
      <c r="U11" s="43">
        <f t="shared" si="3"/>
        <v>18.2</v>
      </c>
      <c r="V11" s="42">
        <f t="shared" si="4"/>
        <v>5393</v>
      </c>
      <c r="W11" s="43">
        <v>19.600000000000001</v>
      </c>
      <c r="X11" s="44">
        <f t="shared" si="5"/>
        <v>0.46891574645682982</v>
      </c>
      <c r="Y11" s="44">
        <f t="shared" si="6"/>
        <v>0.34479892589987854</v>
      </c>
    </row>
    <row r="12" spans="1:25" x14ac:dyDescent="0.25">
      <c r="A12" s="41" t="s">
        <v>11</v>
      </c>
      <c r="B12" s="73">
        <v>7991</v>
      </c>
      <c r="C12" s="46">
        <v>23.2</v>
      </c>
      <c r="D12" s="73">
        <v>6144</v>
      </c>
      <c r="E12" s="46">
        <v>24.2</v>
      </c>
      <c r="F12" s="73">
        <v>2698</v>
      </c>
      <c r="G12" s="46">
        <v>26.7</v>
      </c>
      <c r="H12" s="74"/>
      <c r="I12" s="40" t="s">
        <v>11</v>
      </c>
      <c r="J12" s="73">
        <v>5729</v>
      </c>
      <c r="K12" s="46">
        <v>27.8</v>
      </c>
      <c r="L12" s="73">
        <v>5615</v>
      </c>
      <c r="M12" s="46">
        <v>27.6</v>
      </c>
      <c r="N12" s="73">
        <v>2413</v>
      </c>
      <c r="O12" s="46">
        <v>28.3</v>
      </c>
      <c r="P12" s="74"/>
      <c r="Q12" s="40" t="s">
        <v>11</v>
      </c>
      <c r="R12" s="42">
        <f t="shared" si="0"/>
        <v>5729</v>
      </c>
      <c r="S12" s="43">
        <f t="shared" si="1"/>
        <v>27.8</v>
      </c>
      <c r="T12" s="42">
        <f t="shared" si="2"/>
        <v>5615</v>
      </c>
      <c r="U12" s="43">
        <f t="shared" si="3"/>
        <v>27.6</v>
      </c>
      <c r="V12" s="42">
        <f t="shared" si="4"/>
        <v>5111</v>
      </c>
      <c r="W12" s="43">
        <v>25.2</v>
      </c>
      <c r="X12" s="44">
        <f t="shared" si="5"/>
        <v>0.9102404274265361</v>
      </c>
      <c r="Y12" s="44">
        <f t="shared" si="6"/>
        <v>0.89212777098970153</v>
      </c>
    </row>
    <row r="13" spans="1:25" x14ac:dyDescent="0.25">
      <c r="A13" s="41" t="s">
        <v>2</v>
      </c>
      <c r="B13" s="73">
        <v>17918</v>
      </c>
      <c r="C13" s="46">
        <v>24.6</v>
      </c>
      <c r="D13" s="73">
        <v>7277</v>
      </c>
      <c r="E13" s="46">
        <v>36.9</v>
      </c>
      <c r="F13" s="73">
        <v>2326</v>
      </c>
      <c r="G13" s="46">
        <v>33.9</v>
      </c>
      <c r="H13" s="74"/>
      <c r="I13" s="40" t="s">
        <v>2</v>
      </c>
      <c r="J13" s="73">
        <v>15730</v>
      </c>
      <c r="K13" s="46">
        <v>20.2</v>
      </c>
      <c r="L13" s="73">
        <v>13153</v>
      </c>
      <c r="M13" s="46">
        <v>19.8</v>
      </c>
      <c r="N13" s="73">
        <v>5714</v>
      </c>
      <c r="O13" s="46">
        <v>18.399999999999999</v>
      </c>
      <c r="P13" s="74"/>
      <c r="Q13" s="40" t="s">
        <v>2</v>
      </c>
      <c r="R13" s="42">
        <f t="shared" si="0"/>
        <v>15730</v>
      </c>
      <c r="S13" s="43">
        <f t="shared" si="1"/>
        <v>20.2</v>
      </c>
      <c r="T13" s="42">
        <f t="shared" si="2"/>
        <v>13153</v>
      </c>
      <c r="U13" s="43">
        <f t="shared" si="3"/>
        <v>19.8</v>
      </c>
      <c r="V13" s="42">
        <f t="shared" si="4"/>
        <v>8040</v>
      </c>
      <c r="W13" s="43">
        <v>20.6</v>
      </c>
      <c r="X13" s="44">
        <f t="shared" si="5"/>
        <v>0.61126739146962672</v>
      </c>
      <c r="Y13" s="44">
        <f t="shared" si="6"/>
        <v>0.51112523839796564</v>
      </c>
    </row>
    <row r="14" spans="1:25" x14ac:dyDescent="0.25">
      <c r="A14" s="41" t="s">
        <v>5</v>
      </c>
      <c r="B14" s="73"/>
      <c r="C14" s="46"/>
      <c r="D14" s="73"/>
      <c r="E14" s="46"/>
      <c r="F14" s="73"/>
      <c r="G14" s="46"/>
      <c r="H14" s="74"/>
      <c r="I14" s="40" t="s">
        <v>5</v>
      </c>
      <c r="J14" s="73"/>
      <c r="K14" s="46"/>
      <c r="L14" s="73"/>
      <c r="M14" s="46"/>
      <c r="N14" s="73"/>
      <c r="O14" s="46"/>
      <c r="P14" s="74"/>
      <c r="Q14" s="40" t="s">
        <v>5</v>
      </c>
      <c r="R14" s="42">
        <f t="shared" si="0"/>
        <v>0</v>
      </c>
      <c r="S14" s="43">
        <f t="shared" si="1"/>
        <v>0</v>
      </c>
      <c r="T14" s="42">
        <f t="shared" si="2"/>
        <v>0</v>
      </c>
      <c r="U14" s="43">
        <f t="shared" si="3"/>
        <v>0</v>
      </c>
      <c r="V14" s="42">
        <f t="shared" si="4"/>
        <v>0</v>
      </c>
      <c r="W14" s="43"/>
      <c r="X14" s="44" t="e">
        <f t="shared" si="5"/>
        <v>#DIV/0!</v>
      </c>
      <c r="Y14" s="44" t="e">
        <f t="shared" si="6"/>
        <v>#DIV/0!</v>
      </c>
    </row>
    <row r="15" spans="1:25" x14ac:dyDescent="0.25">
      <c r="A15" s="41" t="s">
        <v>3</v>
      </c>
      <c r="B15" s="73"/>
      <c r="C15" s="46"/>
      <c r="D15" s="73"/>
      <c r="E15" s="46"/>
      <c r="F15" s="73"/>
      <c r="G15" s="46"/>
      <c r="H15" s="74"/>
      <c r="I15" s="40" t="s">
        <v>3</v>
      </c>
      <c r="J15" s="73">
        <v>216</v>
      </c>
      <c r="K15" s="46">
        <v>100</v>
      </c>
      <c r="L15" s="73">
        <v>216</v>
      </c>
      <c r="M15" s="46">
        <v>100</v>
      </c>
      <c r="N15" s="73">
        <v>21</v>
      </c>
      <c r="O15" s="46">
        <v>100</v>
      </c>
      <c r="P15" s="74"/>
      <c r="Q15" s="40" t="s">
        <v>3</v>
      </c>
      <c r="R15" s="42">
        <f t="shared" si="0"/>
        <v>216</v>
      </c>
      <c r="S15" s="43">
        <f t="shared" si="1"/>
        <v>100</v>
      </c>
      <c r="T15" s="42">
        <f t="shared" si="2"/>
        <v>216</v>
      </c>
      <c r="U15" s="43">
        <f t="shared" si="3"/>
        <v>100</v>
      </c>
      <c r="V15" s="42">
        <f t="shared" si="4"/>
        <v>21</v>
      </c>
      <c r="W15" s="43">
        <v>100</v>
      </c>
      <c r="X15" s="44">
        <f t="shared" si="5"/>
        <v>9.7222222222222224E-2</v>
      </c>
      <c r="Y15" s="44">
        <f t="shared" si="6"/>
        <v>9.7222222222222224E-2</v>
      </c>
    </row>
    <row r="16" spans="1:25" x14ac:dyDescent="0.25">
      <c r="A16" s="41" t="s">
        <v>4</v>
      </c>
      <c r="B16" s="73"/>
      <c r="C16" s="46"/>
      <c r="D16" s="73"/>
      <c r="E16" s="46"/>
      <c r="F16" s="73"/>
      <c r="G16" s="46"/>
      <c r="H16" s="74"/>
      <c r="I16" s="40" t="s">
        <v>4</v>
      </c>
      <c r="J16" s="73"/>
      <c r="K16" s="46"/>
      <c r="L16" s="73"/>
      <c r="M16" s="46"/>
      <c r="N16" s="73"/>
      <c r="O16" s="46"/>
      <c r="P16" s="74"/>
      <c r="Q16" s="40" t="s">
        <v>4</v>
      </c>
      <c r="R16" s="42">
        <f t="shared" si="0"/>
        <v>0</v>
      </c>
      <c r="S16" s="43">
        <f t="shared" si="1"/>
        <v>0</v>
      </c>
      <c r="T16" s="42">
        <f t="shared" si="2"/>
        <v>0</v>
      </c>
      <c r="U16" s="43">
        <f t="shared" si="3"/>
        <v>0</v>
      </c>
      <c r="V16" s="42">
        <f t="shared" si="4"/>
        <v>0</v>
      </c>
      <c r="W16" s="43"/>
      <c r="X16" s="44" t="e">
        <f t="shared" si="5"/>
        <v>#DIV/0!</v>
      </c>
      <c r="Y16" s="44" t="e">
        <f t="shared" si="6"/>
        <v>#DIV/0!</v>
      </c>
    </row>
    <row r="17" spans="1:25" x14ac:dyDescent="0.25">
      <c r="A17" s="41" t="s">
        <v>6</v>
      </c>
      <c r="B17" s="73"/>
      <c r="C17" s="46"/>
      <c r="D17" s="73"/>
      <c r="E17" s="46"/>
      <c r="F17" s="73"/>
      <c r="G17" s="46"/>
      <c r="H17" s="74"/>
      <c r="I17" s="40" t="s">
        <v>6</v>
      </c>
      <c r="J17" s="73"/>
      <c r="K17" s="46"/>
      <c r="L17" s="73"/>
      <c r="M17" s="46"/>
      <c r="N17" s="73"/>
      <c r="O17" s="46"/>
      <c r="P17" s="74"/>
      <c r="Q17" s="40" t="s">
        <v>6</v>
      </c>
      <c r="R17" s="42">
        <f t="shared" si="0"/>
        <v>0</v>
      </c>
      <c r="S17" s="43">
        <f t="shared" si="1"/>
        <v>0</v>
      </c>
      <c r="T17" s="42">
        <f t="shared" si="2"/>
        <v>0</v>
      </c>
      <c r="U17" s="43">
        <f t="shared" si="3"/>
        <v>0</v>
      </c>
      <c r="V17" s="42">
        <f t="shared" si="4"/>
        <v>0</v>
      </c>
      <c r="W17" s="43"/>
      <c r="X17" s="44" t="e">
        <f t="shared" si="5"/>
        <v>#DIV/0!</v>
      </c>
      <c r="Y17" s="44" t="e">
        <f t="shared" si="6"/>
        <v>#DIV/0!</v>
      </c>
    </row>
    <row r="18" spans="1:25" x14ac:dyDescent="0.25">
      <c r="A18" s="41" t="s">
        <v>12</v>
      </c>
      <c r="B18" s="73">
        <v>39267</v>
      </c>
      <c r="C18" s="46">
        <v>16</v>
      </c>
      <c r="D18" s="73">
        <v>36765</v>
      </c>
      <c r="E18" s="46">
        <v>16.100000000000001</v>
      </c>
      <c r="F18" s="73">
        <v>25598</v>
      </c>
      <c r="G18" s="46">
        <v>17.600000000000001</v>
      </c>
      <c r="H18" s="74"/>
      <c r="I18" s="40" t="s">
        <v>12</v>
      </c>
      <c r="J18" s="73">
        <v>39411</v>
      </c>
      <c r="K18" s="46">
        <v>16.100000000000001</v>
      </c>
      <c r="L18" s="73">
        <v>32649</v>
      </c>
      <c r="M18" s="46">
        <v>16</v>
      </c>
      <c r="N18" s="73">
        <v>19556</v>
      </c>
      <c r="O18" s="46">
        <v>16.8</v>
      </c>
      <c r="P18" s="74"/>
      <c r="Q18" s="40" t="s">
        <v>12</v>
      </c>
      <c r="R18" s="42">
        <f t="shared" si="0"/>
        <v>39411</v>
      </c>
      <c r="S18" s="43">
        <f t="shared" si="1"/>
        <v>16.100000000000001</v>
      </c>
      <c r="T18" s="42">
        <f t="shared" si="2"/>
        <v>32649</v>
      </c>
      <c r="U18" s="43">
        <f t="shared" si="3"/>
        <v>16</v>
      </c>
      <c r="V18" s="42">
        <f t="shared" si="4"/>
        <v>45154</v>
      </c>
      <c r="W18" s="43">
        <v>16.100000000000001</v>
      </c>
      <c r="X18" s="44">
        <f t="shared" si="5"/>
        <v>1.3830132622744953</v>
      </c>
      <c r="Y18" s="44">
        <f t="shared" si="6"/>
        <v>1.1457207378650631</v>
      </c>
    </row>
    <row r="19" spans="1:25" x14ac:dyDescent="0.25">
      <c r="A19" s="41"/>
      <c r="B19" s="72"/>
      <c r="C19" s="75"/>
      <c r="D19" s="73"/>
      <c r="E19" s="75"/>
      <c r="F19" s="72"/>
      <c r="G19" s="75"/>
      <c r="H19" s="76"/>
      <c r="I19" s="40"/>
      <c r="J19" s="72"/>
      <c r="K19" s="75"/>
      <c r="L19" s="73"/>
      <c r="M19" s="75"/>
      <c r="N19" s="72"/>
      <c r="O19" s="75"/>
      <c r="P19" s="76"/>
      <c r="Q19" s="40"/>
      <c r="R19" s="40"/>
      <c r="S19" s="48"/>
      <c r="T19" s="40"/>
      <c r="U19" s="48"/>
      <c r="V19" s="40"/>
      <c r="W19" s="48"/>
      <c r="X19" s="40"/>
      <c r="Y19" s="40"/>
    </row>
    <row r="20" spans="1:25" ht="15.75" thickBot="1" x14ac:dyDescent="0.3">
      <c r="A20" s="50" t="s">
        <v>14</v>
      </c>
      <c r="B20" s="55">
        <v>337829</v>
      </c>
      <c r="C20" s="60">
        <v>8.4</v>
      </c>
      <c r="D20" s="55">
        <v>243068</v>
      </c>
      <c r="E20" s="60">
        <v>9.9</v>
      </c>
      <c r="F20" s="55">
        <v>84161</v>
      </c>
      <c r="G20" s="60">
        <v>9.1</v>
      </c>
      <c r="H20" s="77"/>
      <c r="I20" s="50" t="s">
        <v>14</v>
      </c>
      <c r="J20" s="55">
        <v>309942</v>
      </c>
      <c r="K20" s="60">
        <v>7.9</v>
      </c>
      <c r="L20" s="55">
        <v>263869</v>
      </c>
      <c r="M20" s="60">
        <v>8.4</v>
      </c>
      <c r="N20" s="55">
        <v>107990</v>
      </c>
      <c r="O20" s="60">
        <v>7.9</v>
      </c>
      <c r="P20" s="77"/>
      <c r="Q20" s="50" t="s">
        <v>14</v>
      </c>
      <c r="R20" s="51">
        <f>J20</f>
        <v>309942</v>
      </c>
      <c r="S20" s="52">
        <f>K20</f>
        <v>7.9</v>
      </c>
      <c r="T20" s="51">
        <f>L20</f>
        <v>263869</v>
      </c>
      <c r="U20" s="52">
        <f>M20</f>
        <v>8.4</v>
      </c>
      <c r="V20" s="51">
        <f t="shared" si="4"/>
        <v>192151</v>
      </c>
      <c r="W20" s="52">
        <v>7.9</v>
      </c>
      <c r="X20" s="53">
        <f t="shared" si="5"/>
        <v>0.72820604163429581</v>
      </c>
      <c r="Y20" s="53">
        <f t="shared" si="6"/>
        <v>0.61995792761226298</v>
      </c>
    </row>
    <row r="21" spans="1:25" x14ac:dyDescent="0.25">
      <c r="A21" s="1" t="s">
        <v>37</v>
      </c>
      <c r="I21" s="1"/>
      <c r="Q21" s="1"/>
    </row>
    <row r="22" spans="1:25" ht="15.75" x14ac:dyDescent="0.25">
      <c r="A22" s="1" t="s">
        <v>97</v>
      </c>
      <c r="I22" s="1"/>
      <c r="Q22" s="1"/>
      <c r="V22" s="57"/>
      <c r="W22" s="57"/>
    </row>
    <row r="23" spans="1:25" x14ac:dyDescent="0.25">
      <c r="A23" s="1" t="s">
        <v>38</v>
      </c>
      <c r="I23" s="1"/>
      <c r="Q23" s="1"/>
      <c r="V23" s="47"/>
    </row>
    <row r="24" spans="1:25" x14ac:dyDescent="0.25">
      <c r="A24" s="1" t="s">
        <v>39</v>
      </c>
      <c r="I24" s="47"/>
      <c r="Q24" s="47"/>
    </row>
    <row r="25" spans="1:25" x14ac:dyDescent="0.25">
      <c r="I25" s="1"/>
      <c r="Q25" s="1"/>
    </row>
    <row r="26" spans="1:25" x14ac:dyDescent="0.25">
      <c r="I26" s="1"/>
      <c r="Q26" s="1"/>
    </row>
    <row r="27" spans="1:25" s="31" customFormat="1" ht="15.75" thickBot="1" x14ac:dyDescent="0.3">
      <c r="A27" s="29" t="s">
        <v>85</v>
      </c>
      <c r="B27" s="30"/>
      <c r="C27" s="63"/>
      <c r="D27" s="30"/>
      <c r="E27" s="63"/>
      <c r="F27" s="30"/>
      <c r="G27" s="30"/>
      <c r="H27" s="29"/>
      <c r="I27" s="29"/>
      <c r="J27" s="30"/>
      <c r="K27" s="63"/>
      <c r="L27" s="30"/>
      <c r="M27" s="63"/>
      <c r="N27" s="30"/>
      <c r="O27" s="30"/>
      <c r="P27" s="29"/>
      <c r="Q27" s="29"/>
      <c r="R27" s="30"/>
      <c r="S27" s="30"/>
      <c r="T27" s="30"/>
      <c r="U27" s="30"/>
      <c r="V27" s="30"/>
      <c r="W27" s="30"/>
      <c r="X27" s="30"/>
      <c r="Y27" s="30"/>
    </row>
    <row r="28" spans="1:25" ht="15.75" thickBot="1" x14ac:dyDescent="0.3">
      <c r="A28" s="32"/>
      <c r="B28" s="70" t="s">
        <v>35</v>
      </c>
      <c r="C28" s="70"/>
      <c r="D28" s="70"/>
      <c r="E28" s="70"/>
      <c r="F28" s="70"/>
      <c r="G28" s="70"/>
      <c r="H28" s="34"/>
      <c r="I28" s="32"/>
      <c r="J28" s="70" t="s">
        <v>36</v>
      </c>
      <c r="K28" s="70"/>
      <c r="L28" s="70"/>
      <c r="M28" s="70"/>
      <c r="N28" s="70"/>
      <c r="O28" s="70"/>
      <c r="P28" s="34"/>
      <c r="Q28" s="32"/>
      <c r="R28" s="33">
        <v>2019</v>
      </c>
      <c r="S28" s="33"/>
      <c r="T28" s="33"/>
      <c r="U28" s="33"/>
      <c r="V28" s="33"/>
      <c r="W28" s="33"/>
      <c r="X28" s="33"/>
      <c r="Y28" s="33"/>
    </row>
    <row r="29" spans="1:25" ht="34.5" thickBot="1" x14ac:dyDescent="0.3">
      <c r="A29" s="36"/>
      <c r="B29" s="37" t="s">
        <v>18</v>
      </c>
      <c r="C29" s="38" t="s">
        <v>41</v>
      </c>
      <c r="D29" s="37" t="s">
        <v>19</v>
      </c>
      <c r="E29" s="38" t="s">
        <v>42</v>
      </c>
      <c r="F29" s="37" t="s">
        <v>0</v>
      </c>
      <c r="G29" s="38" t="s">
        <v>1</v>
      </c>
      <c r="H29" s="71"/>
      <c r="I29" s="36"/>
      <c r="J29" s="37" t="s">
        <v>18</v>
      </c>
      <c r="K29" s="38" t="s">
        <v>41</v>
      </c>
      <c r="L29" s="37" t="s">
        <v>19</v>
      </c>
      <c r="M29" s="38" t="s">
        <v>42</v>
      </c>
      <c r="N29" s="37" t="s">
        <v>0</v>
      </c>
      <c r="O29" s="38" t="s">
        <v>1</v>
      </c>
      <c r="P29" s="71"/>
      <c r="Q29" s="36"/>
      <c r="R29" s="37" t="s">
        <v>18</v>
      </c>
      <c r="S29" s="38" t="s">
        <v>41</v>
      </c>
      <c r="T29" s="37" t="s">
        <v>19</v>
      </c>
      <c r="U29" s="38" t="s">
        <v>42</v>
      </c>
      <c r="V29" s="37" t="s">
        <v>0</v>
      </c>
      <c r="W29" s="38" t="s">
        <v>1</v>
      </c>
      <c r="X29" s="37" t="s">
        <v>33</v>
      </c>
      <c r="Y29" s="37" t="s">
        <v>34</v>
      </c>
    </row>
    <row r="30" spans="1:25" x14ac:dyDescent="0.25">
      <c r="A30" s="41"/>
      <c r="B30" s="41"/>
      <c r="C30" s="40"/>
      <c r="D30" s="41"/>
      <c r="E30" s="40"/>
      <c r="F30" s="41"/>
      <c r="G30" s="40"/>
      <c r="H30" s="41"/>
      <c r="I30" s="40"/>
      <c r="J30" s="41"/>
      <c r="K30" s="40"/>
      <c r="L30" s="41"/>
      <c r="M30" s="40"/>
      <c r="N30" s="41"/>
      <c r="O30" s="40"/>
      <c r="P30" s="41"/>
      <c r="Q30" s="40"/>
      <c r="R30" s="40"/>
      <c r="S30" s="40"/>
      <c r="T30" s="40"/>
      <c r="U30" s="40"/>
      <c r="V30" s="40"/>
      <c r="W30" s="40"/>
      <c r="X30" s="40"/>
      <c r="Y30" s="40"/>
    </row>
    <row r="31" spans="1:25" x14ac:dyDescent="0.25">
      <c r="A31" s="40" t="s">
        <v>24</v>
      </c>
      <c r="B31" s="73">
        <v>26</v>
      </c>
      <c r="C31" s="46">
        <v>100</v>
      </c>
      <c r="D31" s="73"/>
      <c r="E31" s="46"/>
      <c r="F31" s="73">
        <v>0</v>
      </c>
      <c r="G31" s="46" t="s">
        <v>40</v>
      </c>
      <c r="H31" s="74"/>
      <c r="I31" s="40" t="s">
        <v>24</v>
      </c>
      <c r="J31" s="73">
        <v>38</v>
      </c>
      <c r="K31" s="46">
        <v>100</v>
      </c>
      <c r="L31" s="73"/>
      <c r="M31" s="46"/>
      <c r="N31" s="73">
        <v>0</v>
      </c>
      <c r="O31" s="46" t="s">
        <v>40</v>
      </c>
      <c r="P31" s="74"/>
      <c r="Q31" s="40" t="s">
        <v>24</v>
      </c>
      <c r="R31" s="42">
        <f t="shared" ref="R31:R40" si="7">J31</f>
        <v>38</v>
      </c>
      <c r="S31" s="46">
        <f t="shared" ref="S31:S40" si="8">K31</f>
        <v>100</v>
      </c>
      <c r="T31" s="42">
        <f t="shared" ref="T31:T40" si="9">L31</f>
        <v>0</v>
      </c>
      <c r="U31" s="46">
        <f t="shared" ref="U31:U40" si="10">M31</f>
        <v>0</v>
      </c>
      <c r="V31" s="42">
        <f>SUM(F31,N31)</f>
        <v>0</v>
      </c>
      <c r="W31" s="46" t="s">
        <v>40</v>
      </c>
      <c r="X31" s="44" t="e">
        <f>V31/T31</f>
        <v>#DIV/0!</v>
      </c>
      <c r="Y31" s="44">
        <f>V31/R31</f>
        <v>0</v>
      </c>
    </row>
    <row r="32" spans="1:25" x14ac:dyDescent="0.25">
      <c r="A32" s="40" t="s">
        <v>25</v>
      </c>
      <c r="B32" s="73">
        <v>17918</v>
      </c>
      <c r="C32" s="46">
        <v>24.6</v>
      </c>
      <c r="D32" s="73">
        <v>7277</v>
      </c>
      <c r="E32" s="46">
        <v>36.9</v>
      </c>
      <c r="F32" s="73">
        <v>2326</v>
      </c>
      <c r="G32" s="46">
        <v>33.9</v>
      </c>
      <c r="H32" s="74"/>
      <c r="I32" s="40" t="s">
        <v>25</v>
      </c>
      <c r="J32" s="73">
        <v>15947</v>
      </c>
      <c r="K32" s="46">
        <v>20</v>
      </c>
      <c r="L32" s="73">
        <v>13369</v>
      </c>
      <c r="M32" s="46">
        <v>19.600000000000001</v>
      </c>
      <c r="N32" s="73">
        <v>5736</v>
      </c>
      <c r="O32" s="46">
        <v>18.3</v>
      </c>
      <c r="P32" s="74"/>
      <c r="Q32" s="40" t="s">
        <v>25</v>
      </c>
      <c r="R32" s="42">
        <f t="shared" si="7"/>
        <v>15947</v>
      </c>
      <c r="S32" s="46">
        <f t="shared" si="8"/>
        <v>20</v>
      </c>
      <c r="T32" s="42">
        <f t="shared" si="9"/>
        <v>13369</v>
      </c>
      <c r="U32" s="46">
        <f t="shared" si="10"/>
        <v>19.600000000000001</v>
      </c>
      <c r="V32" s="42">
        <f t="shared" ref="V32:V40" si="11">SUM(F32,N32)</f>
        <v>8062</v>
      </c>
      <c r="W32" s="46">
        <v>20.5</v>
      </c>
      <c r="X32" s="44">
        <f t="shared" ref="X32:X40" si="12">V32/T32</f>
        <v>0.60303687635574832</v>
      </c>
      <c r="Y32" s="44">
        <f t="shared" ref="Y32:Y40" si="13">V32/R32</f>
        <v>0.50554963315984203</v>
      </c>
    </row>
    <row r="33" spans="1:29" x14ac:dyDescent="0.25">
      <c r="A33" s="40" t="s">
        <v>26</v>
      </c>
      <c r="B33" s="73">
        <v>14275</v>
      </c>
      <c r="C33" s="46">
        <v>14.4</v>
      </c>
      <c r="D33" s="73">
        <v>1311</v>
      </c>
      <c r="E33" s="46">
        <v>42.2</v>
      </c>
      <c r="F33" s="73">
        <v>273</v>
      </c>
      <c r="G33" s="46">
        <v>42.6</v>
      </c>
      <c r="H33" s="74"/>
      <c r="I33" s="40" t="s">
        <v>26</v>
      </c>
      <c r="J33" s="73">
        <v>15641</v>
      </c>
      <c r="K33" s="46">
        <v>16.8</v>
      </c>
      <c r="L33" s="73">
        <v>11501</v>
      </c>
      <c r="M33" s="46">
        <v>18.2</v>
      </c>
      <c r="N33" s="73">
        <v>5120</v>
      </c>
      <c r="O33" s="46">
        <v>20.3</v>
      </c>
      <c r="P33" s="74"/>
      <c r="Q33" s="40" t="s">
        <v>26</v>
      </c>
      <c r="R33" s="42">
        <f t="shared" si="7"/>
        <v>15641</v>
      </c>
      <c r="S33" s="46">
        <f t="shared" si="8"/>
        <v>16.8</v>
      </c>
      <c r="T33" s="42">
        <f t="shared" si="9"/>
        <v>11501</v>
      </c>
      <c r="U33" s="46">
        <f t="shared" si="10"/>
        <v>18.2</v>
      </c>
      <c r="V33" s="42">
        <f t="shared" si="11"/>
        <v>5393</v>
      </c>
      <c r="W33" s="46">
        <v>19.600000000000001</v>
      </c>
      <c r="X33" s="44">
        <f t="shared" si="12"/>
        <v>0.46891574645682982</v>
      </c>
      <c r="Y33" s="44">
        <f t="shared" si="13"/>
        <v>0.34479892589987854</v>
      </c>
    </row>
    <row r="34" spans="1:29" x14ac:dyDescent="0.25">
      <c r="A34" s="40" t="s">
        <v>27</v>
      </c>
      <c r="B34" s="73">
        <v>9197</v>
      </c>
      <c r="C34" s="46">
        <v>32.700000000000003</v>
      </c>
      <c r="D34" s="73">
        <v>7744</v>
      </c>
      <c r="E34" s="46">
        <v>32.700000000000003</v>
      </c>
      <c r="F34" s="73">
        <v>3108</v>
      </c>
      <c r="G34" s="46">
        <v>30.2</v>
      </c>
      <c r="H34" s="74"/>
      <c r="I34" s="40" t="s">
        <v>27</v>
      </c>
      <c r="J34" s="73">
        <v>7917</v>
      </c>
      <c r="K34" s="46">
        <v>31</v>
      </c>
      <c r="L34" s="73">
        <v>6999</v>
      </c>
      <c r="M34" s="46">
        <v>31.8</v>
      </c>
      <c r="N34" s="73">
        <v>4240</v>
      </c>
      <c r="O34" s="46">
        <v>32.200000000000003</v>
      </c>
      <c r="P34" s="74"/>
      <c r="Q34" s="40" t="s">
        <v>27</v>
      </c>
      <c r="R34" s="42">
        <f t="shared" si="7"/>
        <v>7917</v>
      </c>
      <c r="S34" s="46">
        <f t="shared" si="8"/>
        <v>31</v>
      </c>
      <c r="T34" s="42">
        <f t="shared" si="9"/>
        <v>6999</v>
      </c>
      <c r="U34" s="46">
        <f t="shared" si="10"/>
        <v>31.8</v>
      </c>
      <c r="V34" s="42">
        <f t="shared" si="11"/>
        <v>7348</v>
      </c>
      <c r="W34" s="46">
        <v>30.5</v>
      </c>
      <c r="X34" s="44">
        <f t="shared" si="12"/>
        <v>1.0498642663237605</v>
      </c>
      <c r="Y34" s="44">
        <f t="shared" si="13"/>
        <v>0.92812934192244534</v>
      </c>
    </row>
    <row r="35" spans="1:29" x14ac:dyDescent="0.25">
      <c r="A35" s="40" t="s">
        <v>28</v>
      </c>
      <c r="B35" s="73">
        <v>217043</v>
      </c>
      <c r="C35" s="46">
        <v>12.3</v>
      </c>
      <c r="D35" s="73">
        <v>153642</v>
      </c>
      <c r="E35" s="46">
        <v>14.7</v>
      </c>
      <c r="F35" s="73">
        <v>41165</v>
      </c>
      <c r="G35" s="46">
        <v>14.6</v>
      </c>
      <c r="H35" s="74"/>
      <c r="I35" s="40" t="s">
        <v>28</v>
      </c>
      <c r="J35" s="73">
        <v>192316</v>
      </c>
      <c r="K35" s="46">
        <v>11.8</v>
      </c>
      <c r="L35" s="73">
        <v>165526</v>
      </c>
      <c r="M35" s="46">
        <v>12.5</v>
      </c>
      <c r="N35" s="73">
        <v>59712</v>
      </c>
      <c r="O35" s="46">
        <v>12.4</v>
      </c>
      <c r="P35" s="74"/>
      <c r="Q35" s="40" t="s">
        <v>28</v>
      </c>
      <c r="R35" s="42">
        <f t="shared" si="7"/>
        <v>192316</v>
      </c>
      <c r="S35" s="46">
        <f t="shared" si="8"/>
        <v>11.8</v>
      </c>
      <c r="T35" s="42">
        <f t="shared" si="9"/>
        <v>165526</v>
      </c>
      <c r="U35" s="46">
        <f t="shared" si="10"/>
        <v>12.5</v>
      </c>
      <c r="V35" s="42">
        <f t="shared" si="11"/>
        <v>100877</v>
      </c>
      <c r="W35" s="46">
        <v>12.7</v>
      </c>
      <c r="X35" s="44">
        <f t="shared" si="12"/>
        <v>0.60943295917257712</v>
      </c>
      <c r="Y35" s="44">
        <f t="shared" si="13"/>
        <v>0.52453773996963327</v>
      </c>
    </row>
    <row r="36" spans="1:29" x14ac:dyDescent="0.25">
      <c r="A36" s="40" t="s">
        <v>29</v>
      </c>
      <c r="B36" s="73"/>
      <c r="C36" s="46"/>
      <c r="D36" s="73"/>
      <c r="E36" s="46"/>
      <c r="F36" s="73"/>
      <c r="G36" s="46"/>
      <c r="H36" s="74"/>
      <c r="I36" s="40" t="s">
        <v>29</v>
      </c>
      <c r="J36" s="73">
        <v>80</v>
      </c>
      <c r="K36" s="46">
        <v>100</v>
      </c>
      <c r="L36" s="73"/>
      <c r="M36" s="46"/>
      <c r="N36" s="73">
        <v>0</v>
      </c>
      <c r="O36" s="46" t="s">
        <v>40</v>
      </c>
      <c r="P36" s="74"/>
      <c r="Q36" s="40" t="s">
        <v>29</v>
      </c>
      <c r="R36" s="42">
        <f t="shared" si="7"/>
        <v>80</v>
      </c>
      <c r="S36" s="46">
        <f t="shared" si="8"/>
        <v>100</v>
      </c>
      <c r="T36" s="42">
        <f t="shared" si="9"/>
        <v>0</v>
      </c>
      <c r="U36" s="46">
        <f t="shared" si="10"/>
        <v>0</v>
      </c>
      <c r="V36" s="42">
        <f t="shared" si="11"/>
        <v>0</v>
      </c>
      <c r="W36" s="46" t="s">
        <v>40</v>
      </c>
      <c r="X36" s="44" t="e">
        <f t="shared" si="12"/>
        <v>#DIV/0!</v>
      </c>
      <c r="Y36" s="44">
        <f t="shared" si="13"/>
        <v>0</v>
      </c>
    </row>
    <row r="37" spans="1:29" x14ac:dyDescent="0.25">
      <c r="A37" s="40" t="s">
        <v>52</v>
      </c>
      <c r="B37" s="73"/>
      <c r="C37" s="46"/>
      <c r="D37" s="73"/>
      <c r="E37" s="46"/>
      <c r="F37" s="73"/>
      <c r="G37" s="46"/>
      <c r="H37" s="74"/>
      <c r="I37" s="40" t="s">
        <v>52</v>
      </c>
      <c r="J37" s="73"/>
      <c r="K37" s="46"/>
      <c r="L37" s="73"/>
      <c r="M37" s="46"/>
      <c r="N37" s="73"/>
      <c r="O37" s="46"/>
      <c r="P37" s="74"/>
      <c r="Q37" s="40" t="s">
        <v>52</v>
      </c>
      <c r="R37" s="42">
        <f t="shared" si="7"/>
        <v>0</v>
      </c>
      <c r="S37" s="46">
        <f t="shared" si="8"/>
        <v>0</v>
      </c>
      <c r="T37" s="42">
        <f t="shared" si="9"/>
        <v>0</v>
      </c>
      <c r="U37" s="46">
        <f t="shared" si="10"/>
        <v>0</v>
      </c>
      <c r="V37" s="42">
        <f t="shared" si="11"/>
        <v>0</v>
      </c>
      <c r="W37" s="46"/>
      <c r="X37" s="44" t="e">
        <f t="shared" si="12"/>
        <v>#DIV/0!</v>
      </c>
      <c r="Y37" s="44" t="e">
        <f t="shared" si="13"/>
        <v>#DIV/0!</v>
      </c>
    </row>
    <row r="38" spans="1:29" x14ac:dyDescent="0.25">
      <c r="A38" s="40" t="s">
        <v>32</v>
      </c>
      <c r="B38" s="73"/>
      <c r="C38" s="46"/>
      <c r="D38" s="73"/>
      <c r="E38" s="46"/>
      <c r="F38" s="73"/>
      <c r="G38" s="46"/>
      <c r="H38" s="74"/>
      <c r="I38" s="40" t="s">
        <v>32</v>
      </c>
      <c r="J38" s="73"/>
      <c r="K38" s="46"/>
      <c r="L38" s="73"/>
      <c r="M38" s="46"/>
      <c r="N38" s="73"/>
      <c r="O38" s="46"/>
      <c r="P38" s="74"/>
      <c r="Q38" s="40" t="s">
        <v>32</v>
      </c>
      <c r="R38" s="42">
        <f t="shared" si="7"/>
        <v>0</v>
      </c>
      <c r="S38" s="46">
        <f t="shared" si="8"/>
        <v>0</v>
      </c>
      <c r="T38" s="42">
        <f t="shared" si="9"/>
        <v>0</v>
      </c>
      <c r="U38" s="46">
        <f t="shared" si="10"/>
        <v>0</v>
      </c>
      <c r="V38" s="42">
        <f t="shared" si="11"/>
        <v>0</v>
      </c>
      <c r="W38" s="46"/>
      <c r="X38" s="44" t="e">
        <f t="shared" si="12"/>
        <v>#DIV/0!</v>
      </c>
      <c r="Y38" s="44" t="e">
        <f t="shared" si="13"/>
        <v>#DIV/0!</v>
      </c>
    </row>
    <row r="39" spans="1:29" x14ac:dyDescent="0.25">
      <c r="A39" s="40" t="s">
        <v>30</v>
      </c>
      <c r="B39" s="73">
        <v>71378</v>
      </c>
      <c r="C39" s="46">
        <v>17.8</v>
      </c>
      <c r="D39" s="73">
        <v>66950</v>
      </c>
      <c r="E39" s="46">
        <v>18.3</v>
      </c>
      <c r="F39" s="73">
        <v>34591</v>
      </c>
      <c r="G39" s="46">
        <v>15.6</v>
      </c>
      <c r="H39" s="74"/>
      <c r="I39" s="40" t="s">
        <v>30</v>
      </c>
      <c r="J39" s="73">
        <v>72275</v>
      </c>
      <c r="K39" s="46">
        <v>17.8</v>
      </c>
      <c r="L39" s="73">
        <v>60858</v>
      </c>
      <c r="M39" s="46">
        <v>18.100000000000001</v>
      </c>
      <c r="N39" s="73">
        <v>30769</v>
      </c>
      <c r="O39" s="46">
        <v>16.100000000000001</v>
      </c>
      <c r="P39" s="74"/>
      <c r="Q39" s="40" t="s">
        <v>30</v>
      </c>
      <c r="R39" s="42">
        <f t="shared" si="7"/>
        <v>72275</v>
      </c>
      <c r="S39" s="46">
        <f t="shared" si="8"/>
        <v>17.8</v>
      </c>
      <c r="T39" s="42">
        <f t="shared" si="9"/>
        <v>60858</v>
      </c>
      <c r="U39" s="46">
        <f t="shared" si="10"/>
        <v>18.100000000000001</v>
      </c>
      <c r="V39" s="42">
        <f t="shared" si="11"/>
        <v>65360</v>
      </c>
      <c r="W39" s="46">
        <v>14.9</v>
      </c>
      <c r="X39" s="44">
        <f t="shared" si="12"/>
        <v>1.0739754839133722</v>
      </c>
      <c r="Y39" s="44">
        <f t="shared" si="13"/>
        <v>0.9043237634036666</v>
      </c>
    </row>
    <row r="40" spans="1:29" x14ac:dyDescent="0.25">
      <c r="A40" s="40" t="s">
        <v>31</v>
      </c>
      <c r="B40" s="73">
        <v>7991</v>
      </c>
      <c r="C40" s="46">
        <v>23.2</v>
      </c>
      <c r="D40" s="73">
        <v>6144</v>
      </c>
      <c r="E40" s="46">
        <v>24.2</v>
      </c>
      <c r="F40" s="73">
        <v>2698</v>
      </c>
      <c r="G40" s="46">
        <v>26.7</v>
      </c>
      <c r="H40" s="74"/>
      <c r="I40" s="40" t="s">
        <v>31</v>
      </c>
      <c r="J40" s="73">
        <v>5729</v>
      </c>
      <c r="K40" s="46">
        <v>27.8</v>
      </c>
      <c r="L40" s="73">
        <v>5615</v>
      </c>
      <c r="M40" s="46">
        <v>27.6</v>
      </c>
      <c r="N40" s="73">
        <v>2413</v>
      </c>
      <c r="O40" s="46">
        <v>28.3</v>
      </c>
      <c r="P40" s="74"/>
      <c r="Q40" s="40" t="s">
        <v>31</v>
      </c>
      <c r="R40" s="42">
        <f t="shared" si="7"/>
        <v>5729</v>
      </c>
      <c r="S40" s="46">
        <f t="shared" si="8"/>
        <v>27.8</v>
      </c>
      <c r="T40" s="42">
        <f t="shared" si="9"/>
        <v>5615</v>
      </c>
      <c r="U40" s="46">
        <f t="shared" si="10"/>
        <v>27.6</v>
      </c>
      <c r="V40" s="42">
        <f t="shared" si="11"/>
        <v>5111</v>
      </c>
      <c r="W40" s="46">
        <v>25.2</v>
      </c>
      <c r="X40" s="44">
        <f t="shared" si="12"/>
        <v>0.9102404274265361</v>
      </c>
      <c r="Y40" s="44">
        <f t="shared" si="13"/>
        <v>0.89212777098970153</v>
      </c>
    </row>
    <row r="41" spans="1:29" x14ac:dyDescent="0.25">
      <c r="A41" s="41"/>
      <c r="B41" s="72"/>
      <c r="C41" s="58"/>
      <c r="D41" s="72"/>
      <c r="E41" s="58"/>
      <c r="F41" s="72"/>
      <c r="G41" s="58"/>
      <c r="H41" s="78"/>
      <c r="I41" s="40"/>
      <c r="J41" s="72"/>
      <c r="K41" s="58"/>
      <c r="L41" s="72"/>
      <c r="M41" s="58"/>
      <c r="N41" s="72"/>
      <c r="O41" s="58"/>
      <c r="P41" s="78"/>
      <c r="Q41" s="40"/>
      <c r="R41" s="42"/>
      <c r="S41" s="46"/>
      <c r="T41" s="42"/>
      <c r="U41" s="46"/>
      <c r="V41" s="42"/>
      <c r="W41" s="46"/>
      <c r="X41" s="44"/>
      <c r="Y41" s="44"/>
    </row>
    <row r="42" spans="1:29" ht="15.75" thickBot="1" x14ac:dyDescent="0.3">
      <c r="A42" s="50" t="s">
        <v>14</v>
      </c>
      <c r="B42" s="55">
        <v>337829</v>
      </c>
      <c r="C42" s="59">
        <v>8.4</v>
      </c>
      <c r="D42" s="55">
        <v>243068</v>
      </c>
      <c r="E42" s="59">
        <v>9.9</v>
      </c>
      <c r="F42" s="55">
        <v>84161</v>
      </c>
      <c r="G42" s="59">
        <v>9.1</v>
      </c>
      <c r="H42" s="79"/>
      <c r="I42" s="50" t="s">
        <v>14</v>
      </c>
      <c r="J42" s="55">
        <v>309942</v>
      </c>
      <c r="K42" s="59">
        <v>7.9</v>
      </c>
      <c r="L42" s="55">
        <v>263869</v>
      </c>
      <c r="M42" s="59">
        <v>8.4</v>
      </c>
      <c r="N42" s="55">
        <v>107990</v>
      </c>
      <c r="O42" s="59">
        <v>7.9</v>
      </c>
      <c r="P42" s="79"/>
      <c r="Q42" s="50" t="s">
        <v>14</v>
      </c>
      <c r="R42" s="55">
        <f>J42</f>
        <v>309942</v>
      </c>
      <c r="S42" s="60">
        <f>K42</f>
        <v>7.9</v>
      </c>
      <c r="T42" s="55">
        <f t="shared" ref="T42" si="14">L42</f>
        <v>263869</v>
      </c>
      <c r="U42" s="60">
        <f>M42</f>
        <v>8.4</v>
      </c>
      <c r="V42" s="55">
        <f t="shared" ref="V42" si="15">SUM(F42,N42)</f>
        <v>192151</v>
      </c>
      <c r="W42" s="60">
        <v>7.9</v>
      </c>
      <c r="X42" s="53">
        <f t="shared" ref="X42" si="16">V42/T42</f>
        <v>0.72820604163429581</v>
      </c>
      <c r="Y42" s="53">
        <f t="shared" ref="Y42" si="17">V42/R42</f>
        <v>0.61995792761226298</v>
      </c>
    </row>
    <row r="43" spans="1:29" x14ac:dyDescent="0.25">
      <c r="A43" s="1" t="s">
        <v>37</v>
      </c>
      <c r="I43" s="1"/>
      <c r="Q43" s="1"/>
    </row>
    <row r="44" spans="1:29" x14ac:dyDescent="0.25">
      <c r="A44" s="1" t="s">
        <v>97</v>
      </c>
      <c r="I44" s="1"/>
      <c r="Q44" s="1"/>
    </row>
    <row r="45" spans="1:29" x14ac:dyDescent="0.25">
      <c r="A45" s="1" t="s">
        <v>38</v>
      </c>
      <c r="I45" s="1"/>
      <c r="Q45" s="1"/>
    </row>
    <row r="46" spans="1:29" x14ac:dyDescent="0.25">
      <c r="A46" s="1" t="s">
        <v>39</v>
      </c>
      <c r="I46" s="47"/>
      <c r="Q46" s="47"/>
    </row>
    <row r="47" spans="1:29" x14ac:dyDescent="0.25">
      <c r="B47" s="61">
        <f>B20-B42</f>
        <v>0</v>
      </c>
      <c r="C47" s="61">
        <f t="shared" ref="C47:AC47" si="18">C20-C42</f>
        <v>0</v>
      </c>
      <c r="D47" s="61">
        <f t="shared" si="18"/>
        <v>0</v>
      </c>
      <c r="E47" s="61">
        <f t="shared" si="18"/>
        <v>0</v>
      </c>
      <c r="F47" s="61">
        <f t="shared" si="18"/>
        <v>0</v>
      </c>
      <c r="G47" s="61">
        <f t="shared" si="18"/>
        <v>0</v>
      </c>
      <c r="H47" s="62"/>
      <c r="I47" s="35" t="e">
        <f t="shared" si="18"/>
        <v>#VALUE!</v>
      </c>
      <c r="J47" s="61">
        <f t="shared" si="18"/>
        <v>0</v>
      </c>
      <c r="K47" s="61">
        <f t="shared" si="18"/>
        <v>0</v>
      </c>
      <c r="L47" s="61">
        <f t="shared" si="18"/>
        <v>0</v>
      </c>
      <c r="M47" s="61">
        <f t="shared" si="18"/>
        <v>0</v>
      </c>
      <c r="N47" s="61">
        <f t="shared" si="18"/>
        <v>0</v>
      </c>
      <c r="O47" s="61">
        <f t="shared" si="18"/>
        <v>0</v>
      </c>
      <c r="P47" s="62"/>
      <c r="Q47" s="35" t="e">
        <f t="shared" si="18"/>
        <v>#VALUE!</v>
      </c>
      <c r="R47" s="61">
        <f t="shared" si="18"/>
        <v>0</v>
      </c>
      <c r="S47" s="61"/>
      <c r="T47" s="61">
        <f t="shared" si="18"/>
        <v>0</v>
      </c>
      <c r="U47" s="61"/>
      <c r="V47" s="61">
        <f t="shared" si="18"/>
        <v>0</v>
      </c>
      <c r="W47" s="61"/>
      <c r="X47" s="61">
        <f t="shared" si="18"/>
        <v>0</v>
      </c>
      <c r="Y47" s="61">
        <f t="shared" si="18"/>
        <v>0</v>
      </c>
      <c r="Z47" s="61">
        <f t="shared" si="18"/>
        <v>0</v>
      </c>
      <c r="AA47" s="61">
        <f t="shared" si="18"/>
        <v>0</v>
      </c>
      <c r="AB47" s="61">
        <f t="shared" si="18"/>
        <v>0</v>
      </c>
      <c r="AC47" s="61">
        <f t="shared" si="18"/>
        <v>0</v>
      </c>
    </row>
    <row r="48" spans="1:29" x14ac:dyDescent="0.25">
      <c r="C48" s="35"/>
      <c r="E48" s="35"/>
      <c r="K48" s="35"/>
      <c r="M48" s="35"/>
    </row>
    <row r="49" spans="3:17" x14ac:dyDescent="0.25">
      <c r="C49" s="35"/>
      <c r="E49" s="35"/>
      <c r="I49" s="47"/>
      <c r="K49" s="35"/>
      <c r="M49" s="35"/>
      <c r="Q49" s="47"/>
    </row>
    <row r="50" spans="3:17" x14ac:dyDescent="0.25">
      <c r="I50" s="47"/>
      <c r="K50" s="35"/>
      <c r="O50" s="64"/>
      <c r="P50" s="81"/>
      <c r="Q50" s="47"/>
    </row>
    <row r="51" spans="3:17" x14ac:dyDescent="0.25">
      <c r="I51" s="47"/>
      <c r="K51" s="35"/>
      <c r="O51" s="64"/>
      <c r="P51" s="81"/>
      <c r="Q51" s="47"/>
    </row>
    <row r="52" spans="3:17" x14ac:dyDescent="0.25">
      <c r="I52" s="47"/>
      <c r="K52" s="35"/>
      <c r="O52" s="64"/>
      <c r="P52" s="81"/>
      <c r="Q52" s="47"/>
    </row>
    <row r="53" spans="3:17" x14ac:dyDescent="0.25">
      <c r="I53" s="47"/>
      <c r="K53" s="35"/>
      <c r="O53" s="64"/>
      <c r="P53" s="81"/>
      <c r="Q53" s="47"/>
    </row>
    <row r="54" spans="3:17" x14ac:dyDescent="0.25">
      <c r="I54" s="47"/>
      <c r="K54" s="35"/>
      <c r="O54" s="64"/>
      <c r="P54" s="81"/>
      <c r="Q54" s="47"/>
    </row>
    <row r="55" spans="3:17" x14ac:dyDescent="0.25">
      <c r="I55" s="47"/>
      <c r="K55" s="35"/>
      <c r="O55" s="64"/>
      <c r="P55" s="81"/>
      <c r="Q55" s="47"/>
    </row>
    <row r="56" spans="3:17" x14ac:dyDescent="0.25">
      <c r="I56" s="47"/>
      <c r="K56" s="35"/>
      <c r="O56" s="64"/>
      <c r="P56" s="81"/>
      <c r="Q56" s="47"/>
    </row>
    <row r="57" spans="3:17" x14ac:dyDescent="0.25">
      <c r="I57" s="47"/>
      <c r="K57" s="35"/>
      <c r="O57" s="64"/>
      <c r="P57" s="81"/>
      <c r="Q57" s="47"/>
    </row>
    <row r="58" spans="3:17" x14ac:dyDescent="0.25">
      <c r="I58" s="47"/>
      <c r="K58" s="35"/>
      <c r="O58" s="64"/>
      <c r="P58" s="81"/>
      <c r="Q58" s="47"/>
    </row>
    <row r="59" spans="3:17" x14ac:dyDescent="0.25">
      <c r="K59" s="35"/>
      <c r="O59" s="64"/>
      <c r="P59" s="81"/>
    </row>
  </sheetData>
  <mergeCells count="12">
    <mergeCell ref="A2:A3"/>
    <mergeCell ref="B2:G2"/>
    <mergeCell ref="J2:O2"/>
    <mergeCell ref="R2:Y2"/>
    <mergeCell ref="A28:A29"/>
    <mergeCell ref="B28:G28"/>
    <mergeCell ref="J28:O28"/>
    <mergeCell ref="R28:Y28"/>
    <mergeCell ref="I2:I3"/>
    <mergeCell ref="Q2:Q3"/>
    <mergeCell ref="I28:I29"/>
    <mergeCell ref="Q28:Q29"/>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55"/>
  <sheetViews>
    <sheetView workbookViewId="0">
      <selection sqref="A1:XFD1048576"/>
    </sheetView>
  </sheetViews>
  <sheetFormatPr defaultColWidth="9.140625" defaultRowHeight="15" x14ac:dyDescent="0.25"/>
  <cols>
    <col min="1" max="1" width="32.7109375" style="35" customWidth="1"/>
    <col min="2" max="2" width="11.85546875" style="35" customWidth="1"/>
    <col min="3" max="3" width="11.85546875" style="64" customWidth="1"/>
    <col min="4" max="4" width="11.85546875" style="35" customWidth="1"/>
    <col min="5" max="5" width="11.85546875" style="64" customWidth="1"/>
    <col min="6" max="7" width="11.85546875" style="35" customWidth="1"/>
    <col min="8" max="8" width="11.85546875" style="47" customWidth="1"/>
    <col min="9" max="9" width="32.7109375" style="35" customWidth="1"/>
    <col min="10" max="10" width="11.85546875" style="35" customWidth="1"/>
    <col min="11" max="11" width="11.85546875" style="64" customWidth="1"/>
    <col min="12" max="12" width="11.85546875" style="35" customWidth="1"/>
    <col min="13" max="13" width="11.85546875" style="64" customWidth="1"/>
    <col min="14" max="15" width="11.85546875" style="35" customWidth="1"/>
    <col min="16" max="16" width="11.85546875" style="47" customWidth="1"/>
    <col min="17" max="17" width="32.7109375" style="35" customWidth="1"/>
    <col min="18" max="19" width="13.42578125" style="35" customWidth="1"/>
    <col min="20" max="21" width="11.85546875" style="35" customWidth="1"/>
    <col min="22" max="25" width="13.42578125" style="35" customWidth="1"/>
    <col min="26" max="16384" width="9.140625" style="35"/>
  </cols>
  <sheetData>
    <row r="1" spans="1:25" s="31" customFormat="1" ht="15.75" thickBot="1" x14ac:dyDescent="0.3">
      <c r="A1" s="29" t="s">
        <v>86</v>
      </c>
      <c r="B1" s="30"/>
      <c r="C1" s="63"/>
      <c r="D1" s="30"/>
      <c r="E1" s="63"/>
      <c r="F1" s="30"/>
      <c r="G1" s="30"/>
      <c r="H1" s="29"/>
      <c r="I1" s="29"/>
      <c r="J1" s="30"/>
      <c r="K1" s="63"/>
      <c r="L1" s="30"/>
      <c r="M1" s="63"/>
      <c r="N1" s="30"/>
      <c r="O1" s="30"/>
      <c r="P1" s="29"/>
      <c r="Q1" s="29"/>
      <c r="R1" s="30"/>
      <c r="S1" s="30"/>
      <c r="T1" s="30"/>
      <c r="U1" s="30"/>
      <c r="V1" s="30"/>
      <c r="W1" s="30"/>
      <c r="X1" s="30"/>
      <c r="Y1" s="30"/>
    </row>
    <row r="2" spans="1:25" ht="15.75" thickBot="1" x14ac:dyDescent="0.3">
      <c r="A2" s="32"/>
      <c r="B2" s="70" t="s">
        <v>35</v>
      </c>
      <c r="C2" s="70"/>
      <c r="D2" s="70"/>
      <c r="E2" s="70"/>
      <c r="F2" s="70"/>
      <c r="G2" s="70"/>
      <c r="H2" s="34"/>
      <c r="I2" s="32"/>
      <c r="J2" s="70" t="s">
        <v>36</v>
      </c>
      <c r="K2" s="70"/>
      <c r="L2" s="70"/>
      <c r="M2" s="70"/>
      <c r="N2" s="70"/>
      <c r="O2" s="70"/>
      <c r="P2" s="34"/>
      <c r="Q2" s="32"/>
      <c r="R2" s="33">
        <v>2019</v>
      </c>
      <c r="S2" s="33"/>
      <c r="T2" s="33"/>
      <c r="U2" s="33"/>
      <c r="V2" s="33"/>
      <c r="W2" s="33"/>
      <c r="X2" s="33"/>
      <c r="Y2" s="33"/>
    </row>
    <row r="3" spans="1:25" ht="34.5" thickBot="1" x14ac:dyDescent="0.3">
      <c r="A3" s="36"/>
      <c r="B3" s="37" t="s">
        <v>18</v>
      </c>
      <c r="C3" s="38" t="s">
        <v>41</v>
      </c>
      <c r="D3" s="37" t="s">
        <v>19</v>
      </c>
      <c r="E3" s="38" t="s">
        <v>42</v>
      </c>
      <c r="F3" s="37" t="s">
        <v>0</v>
      </c>
      <c r="G3" s="38" t="s">
        <v>1</v>
      </c>
      <c r="H3" s="71"/>
      <c r="I3" s="36"/>
      <c r="J3" s="37" t="s">
        <v>18</v>
      </c>
      <c r="K3" s="38" t="s">
        <v>41</v>
      </c>
      <c r="L3" s="37" t="s">
        <v>19</v>
      </c>
      <c r="M3" s="38" t="s">
        <v>42</v>
      </c>
      <c r="N3" s="37" t="s">
        <v>0</v>
      </c>
      <c r="O3" s="38" t="s">
        <v>1</v>
      </c>
      <c r="P3" s="71"/>
      <c r="Q3" s="36"/>
      <c r="R3" s="37" t="s">
        <v>18</v>
      </c>
      <c r="S3" s="38" t="s">
        <v>41</v>
      </c>
      <c r="T3" s="37" t="s">
        <v>19</v>
      </c>
      <c r="U3" s="38" t="s">
        <v>42</v>
      </c>
      <c r="V3" s="37" t="s">
        <v>0</v>
      </c>
      <c r="W3" s="38" t="s">
        <v>1</v>
      </c>
      <c r="X3" s="37" t="s">
        <v>33</v>
      </c>
      <c r="Y3" s="37" t="s">
        <v>34</v>
      </c>
    </row>
    <row r="4" spans="1:25" x14ac:dyDescent="0.25">
      <c r="A4" s="41"/>
      <c r="B4" s="72"/>
      <c r="C4" s="40"/>
      <c r="D4" s="41"/>
      <c r="E4" s="40"/>
      <c r="F4" s="41"/>
      <c r="G4" s="40"/>
      <c r="H4" s="41"/>
      <c r="I4" s="40"/>
      <c r="J4" s="72"/>
      <c r="K4" s="40"/>
      <c r="L4" s="41"/>
      <c r="M4" s="40"/>
      <c r="N4" s="41"/>
      <c r="O4" s="40"/>
      <c r="P4" s="41"/>
      <c r="Q4" s="40"/>
      <c r="R4" s="40"/>
      <c r="S4" s="40"/>
      <c r="T4" s="40"/>
      <c r="U4" s="40"/>
      <c r="V4" s="40"/>
      <c r="W4" s="40"/>
      <c r="X4" s="40"/>
      <c r="Y4" s="40"/>
    </row>
    <row r="5" spans="1:25" x14ac:dyDescent="0.25">
      <c r="A5" s="41" t="s">
        <v>43</v>
      </c>
      <c r="B5" s="73"/>
      <c r="C5" s="46"/>
      <c r="D5" s="73"/>
      <c r="E5" s="46"/>
      <c r="F5" s="73"/>
      <c r="G5" s="46"/>
      <c r="H5" s="74"/>
      <c r="I5" s="40" t="s">
        <v>43</v>
      </c>
      <c r="J5" s="73"/>
      <c r="K5" s="46"/>
      <c r="L5" s="73"/>
      <c r="M5" s="46"/>
      <c r="N5" s="73"/>
      <c r="O5" s="46"/>
      <c r="P5" s="74"/>
      <c r="Q5" s="40" t="s">
        <v>43</v>
      </c>
      <c r="R5" s="42">
        <f t="shared" ref="R5:R18" si="0">J5</f>
        <v>0</v>
      </c>
      <c r="S5" s="43">
        <f t="shared" ref="S5:S18" si="1">K5</f>
        <v>0</v>
      </c>
      <c r="T5" s="42">
        <f t="shared" ref="T5:T18" si="2">L5</f>
        <v>0</v>
      </c>
      <c r="U5" s="43">
        <f t="shared" ref="U5:U18" si="3">M5</f>
        <v>0</v>
      </c>
      <c r="V5" s="42">
        <f>SUM(F5,N5)</f>
        <v>0</v>
      </c>
      <c r="W5" s="43"/>
      <c r="X5" s="44" t="e">
        <f>V5/T5</f>
        <v>#DIV/0!</v>
      </c>
      <c r="Y5" s="44" t="e">
        <f>V5/R5</f>
        <v>#DIV/0!</v>
      </c>
    </row>
    <row r="6" spans="1:25" x14ac:dyDescent="0.25">
      <c r="A6" s="41" t="s">
        <v>44</v>
      </c>
      <c r="B6" s="73">
        <v>1763</v>
      </c>
      <c r="C6" s="46">
        <v>93.9</v>
      </c>
      <c r="D6" s="73">
        <v>1632</v>
      </c>
      <c r="E6" s="46">
        <v>100</v>
      </c>
      <c r="F6" s="73">
        <v>1362</v>
      </c>
      <c r="G6" s="46">
        <v>100</v>
      </c>
      <c r="H6" s="74"/>
      <c r="I6" s="40" t="s">
        <v>44</v>
      </c>
      <c r="J6" s="73">
        <v>21</v>
      </c>
      <c r="K6" s="46">
        <v>100</v>
      </c>
      <c r="L6" s="73">
        <v>21</v>
      </c>
      <c r="M6" s="46">
        <v>100</v>
      </c>
      <c r="N6" s="73">
        <v>45</v>
      </c>
      <c r="O6" s="46">
        <v>100</v>
      </c>
      <c r="P6" s="74"/>
      <c r="Q6" s="40" t="s">
        <v>44</v>
      </c>
      <c r="R6" s="42">
        <f t="shared" si="0"/>
        <v>21</v>
      </c>
      <c r="S6" s="43">
        <f t="shared" si="1"/>
        <v>100</v>
      </c>
      <c r="T6" s="42">
        <f t="shared" si="2"/>
        <v>21</v>
      </c>
      <c r="U6" s="43">
        <f t="shared" si="3"/>
        <v>100</v>
      </c>
      <c r="V6" s="42">
        <f t="shared" ref="V6:V20" si="4">SUM(F6,N6)</f>
        <v>1407</v>
      </c>
      <c r="W6" s="43">
        <v>96.8</v>
      </c>
      <c r="X6" s="44">
        <f t="shared" ref="X6:X20" si="5">V6/T6</f>
        <v>67</v>
      </c>
      <c r="Y6" s="44">
        <f t="shared" ref="Y6:Y20" si="6">V6/R6</f>
        <v>67</v>
      </c>
    </row>
    <row r="7" spans="1:25" x14ac:dyDescent="0.25">
      <c r="A7" s="41" t="s">
        <v>9</v>
      </c>
      <c r="B7" s="73">
        <v>915</v>
      </c>
      <c r="C7" s="46">
        <v>58.2</v>
      </c>
      <c r="D7" s="73">
        <v>848</v>
      </c>
      <c r="E7" s="46">
        <v>59.5</v>
      </c>
      <c r="F7" s="73">
        <v>160</v>
      </c>
      <c r="G7" s="46">
        <v>60.5</v>
      </c>
      <c r="H7" s="74"/>
      <c r="I7" s="40" t="s">
        <v>9</v>
      </c>
      <c r="J7" s="73"/>
      <c r="K7" s="46"/>
      <c r="L7" s="73">
        <v>769</v>
      </c>
      <c r="M7" s="46">
        <v>70.7</v>
      </c>
      <c r="N7" s="73">
        <v>266</v>
      </c>
      <c r="O7" s="46">
        <v>63.3</v>
      </c>
      <c r="P7" s="74"/>
      <c r="Q7" s="40" t="s">
        <v>9</v>
      </c>
      <c r="R7" s="42">
        <f t="shared" si="0"/>
        <v>0</v>
      </c>
      <c r="S7" s="43">
        <f t="shared" si="1"/>
        <v>0</v>
      </c>
      <c r="T7" s="42">
        <f t="shared" si="2"/>
        <v>769</v>
      </c>
      <c r="U7" s="43">
        <f t="shared" si="3"/>
        <v>70.7</v>
      </c>
      <c r="V7" s="42">
        <f t="shared" si="4"/>
        <v>426</v>
      </c>
      <c r="W7" s="43">
        <v>58.8</v>
      </c>
      <c r="X7" s="44">
        <f t="shared" si="5"/>
        <v>0.55396618985695711</v>
      </c>
      <c r="Y7" s="44" t="e">
        <f t="shared" si="6"/>
        <v>#DIV/0!</v>
      </c>
    </row>
    <row r="8" spans="1:25" x14ac:dyDescent="0.25">
      <c r="A8" s="41" t="s">
        <v>7</v>
      </c>
      <c r="B8" s="73">
        <v>40</v>
      </c>
      <c r="C8" s="46">
        <v>100</v>
      </c>
      <c r="D8" s="73"/>
      <c r="E8" s="46"/>
      <c r="F8" s="73">
        <v>0</v>
      </c>
      <c r="G8" s="46" t="s">
        <v>40</v>
      </c>
      <c r="H8" s="74"/>
      <c r="I8" s="40" t="s">
        <v>7</v>
      </c>
      <c r="J8" s="73">
        <v>941</v>
      </c>
      <c r="K8" s="46">
        <v>59.6</v>
      </c>
      <c r="L8" s="73"/>
      <c r="M8" s="46"/>
      <c r="N8" s="73"/>
      <c r="O8" s="46"/>
      <c r="P8" s="74"/>
      <c r="Q8" s="40" t="s">
        <v>7</v>
      </c>
      <c r="R8" s="42">
        <f t="shared" si="0"/>
        <v>941</v>
      </c>
      <c r="S8" s="43">
        <f t="shared" si="1"/>
        <v>59.6</v>
      </c>
      <c r="T8" s="42">
        <f t="shared" si="2"/>
        <v>0</v>
      </c>
      <c r="U8" s="43">
        <f t="shared" si="3"/>
        <v>0</v>
      </c>
      <c r="V8" s="42">
        <f t="shared" si="4"/>
        <v>0</v>
      </c>
      <c r="W8" s="43" t="s">
        <v>40</v>
      </c>
      <c r="X8" s="44" t="e">
        <f t="shared" si="5"/>
        <v>#DIV/0!</v>
      </c>
      <c r="Y8" s="44">
        <f t="shared" si="6"/>
        <v>0</v>
      </c>
    </row>
    <row r="9" spans="1:25" x14ac:dyDescent="0.25">
      <c r="A9" s="41" t="s">
        <v>8</v>
      </c>
      <c r="B9" s="73"/>
      <c r="C9" s="46"/>
      <c r="D9" s="73"/>
      <c r="E9" s="46"/>
      <c r="F9" s="73"/>
      <c r="G9" s="46"/>
      <c r="H9" s="74"/>
      <c r="I9" s="40" t="s">
        <v>8</v>
      </c>
      <c r="J9" s="73">
        <v>10</v>
      </c>
      <c r="K9" s="46">
        <v>100</v>
      </c>
      <c r="L9" s="73">
        <v>10</v>
      </c>
      <c r="M9" s="46">
        <v>100</v>
      </c>
      <c r="N9" s="73">
        <v>28</v>
      </c>
      <c r="O9" s="46">
        <v>100</v>
      </c>
      <c r="P9" s="74"/>
      <c r="Q9" s="40" t="s">
        <v>8</v>
      </c>
      <c r="R9" s="42">
        <f t="shared" si="0"/>
        <v>10</v>
      </c>
      <c r="S9" s="43">
        <f t="shared" si="1"/>
        <v>100</v>
      </c>
      <c r="T9" s="42">
        <f t="shared" si="2"/>
        <v>10</v>
      </c>
      <c r="U9" s="43">
        <f t="shared" si="3"/>
        <v>100</v>
      </c>
      <c r="V9" s="42">
        <f t="shared" si="4"/>
        <v>28</v>
      </c>
      <c r="W9" s="43">
        <v>100</v>
      </c>
      <c r="X9" s="44">
        <f t="shared" si="5"/>
        <v>2.8</v>
      </c>
      <c r="Y9" s="44">
        <f t="shared" si="6"/>
        <v>2.8</v>
      </c>
    </row>
    <row r="10" spans="1:25" x14ac:dyDescent="0.25">
      <c r="A10" s="41" t="s">
        <v>13</v>
      </c>
      <c r="B10" s="73">
        <v>1378</v>
      </c>
      <c r="C10" s="46">
        <v>48.1</v>
      </c>
      <c r="D10" s="73">
        <v>1236</v>
      </c>
      <c r="E10" s="46">
        <v>50.9</v>
      </c>
      <c r="F10" s="73">
        <v>903</v>
      </c>
      <c r="G10" s="46">
        <v>50.8</v>
      </c>
      <c r="H10" s="74"/>
      <c r="I10" s="40" t="s">
        <v>13</v>
      </c>
      <c r="J10" s="73">
        <v>888</v>
      </c>
      <c r="K10" s="46">
        <v>45.1</v>
      </c>
      <c r="L10" s="73">
        <v>645</v>
      </c>
      <c r="M10" s="46">
        <v>36.200000000000003</v>
      </c>
      <c r="N10" s="73">
        <v>400</v>
      </c>
      <c r="O10" s="46">
        <v>50.6</v>
      </c>
      <c r="P10" s="74"/>
      <c r="Q10" s="40" t="s">
        <v>13</v>
      </c>
      <c r="R10" s="42">
        <f t="shared" si="0"/>
        <v>888</v>
      </c>
      <c r="S10" s="43">
        <f t="shared" si="1"/>
        <v>45.1</v>
      </c>
      <c r="T10" s="42">
        <f t="shared" si="2"/>
        <v>645</v>
      </c>
      <c r="U10" s="43">
        <f t="shared" si="3"/>
        <v>36.200000000000003</v>
      </c>
      <c r="V10" s="42">
        <f t="shared" si="4"/>
        <v>1303</v>
      </c>
      <c r="W10" s="43">
        <v>43.8</v>
      </c>
      <c r="X10" s="44">
        <f t="shared" si="5"/>
        <v>2.02015503875969</v>
      </c>
      <c r="Y10" s="44">
        <f t="shared" si="6"/>
        <v>1.4673423423423424</v>
      </c>
    </row>
    <row r="11" spans="1:25" x14ac:dyDescent="0.25">
      <c r="A11" s="41" t="s">
        <v>10</v>
      </c>
      <c r="B11" s="73">
        <v>3466</v>
      </c>
      <c r="C11" s="46">
        <v>26.6</v>
      </c>
      <c r="D11" s="73">
        <v>87</v>
      </c>
      <c r="E11" s="46">
        <v>100</v>
      </c>
      <c r="F11" s="73">
        <v>110</v>
      </c>
      <c r="G11" s="46">
        <v>100</v>
      </c>
      <c r="H11" s="74"/>
      <c r="I11" s="40" t="s">
        <v>10</v>
      </c>
      <c r="J11" s="73">
        <v>4395</v>
      </c>
      <c r="K11" s="46">
        <v>36</v>
      </c>
      <c r="L11" s="73">
        <v>4138</v>
      </c>
      <c r="M11" s="46">
        <v>38.200000000000003</v>
      </c>
      <c r="N11" s="73">
        <v>2033</v>
      </c>
      <c r="O11" s="46">
        <v>35.6</v>
      </c>
      <c r="P11" s="74"/>
      <c r="Q11" s="40" t="s">
        <v>10</v>
      </c>
      <c r="R11" s="42">
        <f t="shared" si="0"/>
        <v>4395</v>
      </c>
      <c r="S11" s="43">
        <f t="shared" si="1"/>
        <v>36</v>
      </c>
      <c r="T11" s="42">
        <f t="shared" si="2"/>
        <v>4138</v>
      </c>
      <c r="U11" s="43">
        <f t="shared" si="3"/>
        <v>38.200000000000003</v>
      </c>
      <c r="V11" s="42">
        <f t="shared" si="4"/>
        <v>2143</v>
      </c>
      <c r="W11" s="43">
        <v>37.9</v>
      </c>
      <c r="X11" s="44">
        <f t="shared" si="5"/>
        <v>0.51788303528274526</v>
      </c>
      <c r="Y11" s="44">
        <f t="shared" si="6"/>
        <v>0.48759954493742891</v>
      </c>
    </row>
    <row r="12" spans="1:25" x14ac:dyDescent="0.25">
      <c r="A12" s="41" t="s">
        <v>11</v>
      </c>
      <c r="B12" s="73">
        <v>36903</v>
      </c>
      <c r="C12" s="46">
        <v>21.2</v>
      </c>
      <c r="D12" s="73">
        <v>31714</v>
      </c>
      <c r="E12" s="46">
        <v>23.7</v>
      </c>
      <c r="F12" s="73">
        <v>13378</v>
      </c>
      <c r="G12" s="46">
        <v>23.6</v>
      </c>
      <c r="H12" s="74"/>
      <c r="I12" s="40" t="s">
        <v>11</v>
      </c>
      <c r="J12" s="73">
        <v>40713</v>
      </c>
      <c r="K12" s="46">
        <v>20.9</v>
      </c>
      <c r="L12" s="73">
        <v>35870</v>
      </c>
      <c r="M12" s="46">
        <v>21.8</v>
      </c>
      <c r="N12" s="73">
        <v>19235</v>
      </c>
      <c r="O12" s="46">
        <v>21.4</v>
      </c>
      <c r="P12" s="74"/>
      <c r="Q12" s="40" t="s">
        <v>11</v>
      </c>
      <c r="R12" s="42">
        <f t="shared" si="0"/>
        <v>40713</v>
      </c>
      <c r="S12" s="43">
        <f t="shared" si="1"/>
        <v>20.9</v>
      </c>
      <c r="T12" s="42">
        <f t="shared" si="2"/>
        <v>35870</v>
      </c>
      <c r="U12" s="43">
        <f t="shared" si="3"/>
        <v>21.8</v>
      </c>
      <c r="V12" s="42">
        <f t="shared" si="4"/>
        <v>32613</v>
      </c>
      <c r="W12" s="43">
        <v>21.3</v>
      </c>
      <c r="X12" s="44">
        <f t="shared" si="5"/>
        <v>0.90919988848620015</v>
      </c>
      <c r="Y12" s="44">
        <f t="shared" si="6"/>
        <v>0.80104634883206838</v>
      </c>
    </row>
    <row r="13" spans="1:25" x14ac:dyDescent="0.25">
      <c r="A13" s="41" t="s">
        <v>2</v>
      </c>
      <c r="B13" s="73">
        <v>2756</v>
      </c>
      <c r="C13" s="46">
        <v>40</v>
      </c>
      <c r="D13" s="73">
        <v>699</v>
      </c>
      <c r="E13" s="46">
        <v>61.8</v>
      </c>
      <c r="F13" s="73">
        <v>376</v>
      </c>
      <c r="G13" s="46">
        <v>53.3</v>
      </c>
      <c r="H13" s="74"/>
      <c r="I13" s="40" t="s">
        <v>2</v>
      </c>
      <c r="J13" s="73">
        <v>2620</v>
      </c>
      <c r="K13" s="46">
        <v>65.3</v>
      </c>
      <c r="L13" s="73">
        <v>2075</v>
      </c>
      <c r="M13" s="46">
        <v>61.5</v>
      </c>
      <c r="N13" s="73">
        <v>882</v>
      </c>
      <c r="O13" s="46">
        <v>56.2</v>
      </c>
      <c r="P13" s="74"/>
      <c r="Q13" s="40" t="s">
        <v>2</v>
      </c>
      <c r="R13" s="42">
        <f t="shared" si="0"/>
        <v>2620</v>
      </c>
      <c r="S13" s="43">
        <f t="shared" si="1"/>
        <v>65.3</v>
      </c>
      <c r="T13" s="42">
        <f t="shared" si="2"/>
        <v>2075</v>
      </c>
      <c r="U13" s="43">
        <f t="shared" si="3"/>
        <v>61.5</v>
      </c>
      <c r="V13" s="42">
        <f t="shared" si="4"/>
        <v>1258</v>
      </c>
      <c r="W13" s="43">
        <v>42.7</v>
      </c>
      <c r="X13" s="44">
        <f t="shared" si="5"/>
        <v>0.60626506024096383</v>
      </c>
      <c r="Y13" s="44">
        <f t="shared" si="6"/>
        <v>0.48015267175572518</v>
      </c>
    </row>
    <row r="14" spans="1:25" x14ac:dyDescent="0.25">
      <c r="A14" s="41" t="s">
        <v>5</v>
      </c>
      <c r="B14" s="73"/>
      <c r="C14" s="46"/>
      <c r="D14" s="73"/>
      <c r="E14" s="46"/>
      <c r="F14" s="73"/>
      <c r="G14" s="46"/>
      <c r="H14" s="74"/>
      <c r="I14" s="40" t="s">
        <v>5</v>
      </c>
      <c r="J14" s="73"/>
      <c r="K14" s="46"/>
      <c r="L14" s="73"/>
      <c r="M14" s="46"/>
      <c r="N14" s="73"/>
      <c r="O14" s="46"/>
      <c r="P14" s="74"/>
      <c r="Q14" s="40" t="s">
        <v>5</v>
      </c>
      <c r="R14" s="42">
        <f t="shared" si="0"/>
        <v>0</v>
      </c>
      <c r="S14" s="43">
        <f t="shared" si="1"/>
        <v>0</v>
      </c>
      <c r="T14" s="42">
        <f t="shared" si="2"/>
        <v>0</v>
      </c>
      <c r="U14" s="43">
        <f t="shared" si="3"/>
        <v>0</v>
      </c>
      <c r="V14" s="42">
        <f t="shared" si="4"/>
        <v>0</v>
      </c>
      <c r="W14" s="43"/>
      <c r="X14" s="44" t="e">
        <f t="shared" si="5"/>
        <v>#DIV/0!</v>
      </c>
      <c r="Y14" s="44" t="e">
        <f t="shared" si="6"/>
        <v>#DIV/0!</v>
      </c>
    </row>
    <row r="15" spans="1:25" x14ac:dyDescent="0.25">
      <c r="A15" s="41" t="s">
        <v>3</v>
      </c>
      <c r="B15" s="73"/>
      <c r="C15" s="46"/>
      <c r="D15" s="73"/>
      <c r="E15" s="46"/>
      <c r="F15" s="73"/>
      <c r="G15" s="46"/>
      <c r="H15" s="74"/>
      <c r="I15" s="40" t="s">
        <v>3</v>
      </c>
      <c r="J15" s="73"/>
      <c r="K15" s="46"/>
      <c r="L15" s="73"/>
      <c r="M15" s="46"/>
      <c r="N15" s="73"/>
      <c r="O15" s="46"/>
      <c r="P15" s="74"/>
      <c r="Q15" s="40" t="s">
        <v>3</v>
      </c>
      <c r="R15" s="42">
        <f t="shared" si="0"/>
        <v>0</v>
      </c>
      <c r="S15" s="43">
        <f t="shared" si="1"/>
        <v>0</v>
      </c>
      <c r="T15" s="42">
        <f t="shared" si="2"/>
        <v>0</v>
      </c>
      <c r="U15" s="43">
        <f t="shared" si="3"/>
        <v>0</v>
      </c>
      <c r="V15" s="42">
        <f t="shared" si="4"/>
        <v>0</v>
      </c>
      <c r="W15" s="43"/>
      <c r="X15" s="44" t="e">
        <f t="shared" si="5"/>
        <v>#DIV/0!</v>
      </c>
      <c r="Y15" s="44" t="e">
        <f t="shared" si="6"/>
        <v>#DIV/0!</v>
      </c>
    </row>
    <row r="16" spans="1:25" x14ac:dyDescent="0.25">
      <c r="A16" s="41" t="s">
        <v>4</v>
      </c>
      <c r="B16" s="73">
        <v>24022</v>
      </c>
      <c r="C16" s="46">
        <v>22.7</v>
      </c>
      <c r="D16" s="73">
        <v>7557</v>
      </c>
      <c r="E16" s="46">
        <v>34.4</v>
      </c>
      <c r="F16" s="73">
        <v>4347</v>
      </c>
      <c r="G16" s="46">
        <v>44.4</v>
      </c>
      <c r="H16" s="74"/>
      <c r="I16" s="40" t="s">
        <v>4</v>
      </c>
      <c r="J16" s="73">
        <v>29237</v>
      </c>
      <c r="K16" s="46">
        <v>23</v>
      </c>
      <c r="L16" s="73">
        <v>26483</v>
      </c>
      <c r="M16" s="46">
        <v>23.9</v>
      </c>
      <c r="N16" s="73">
        <v>17086</v>
      </c>
      <c r="O16" s="46">
        <v>26</v>
      </c>
      <c r="P16" s="74"/>
      <c r="Q16" s="40" t="s">
        <v>4</v>
      </c>
      <c r="R16" s="42">
        <f t="shared" si="0"/>
        <v>29237</v>
      </c>
      <c r="S16" s="43">
        <f t="shared" si="1"/>
        <v>23</v>
      </c>
      <c r="T16" s="42">
        <f t="shared" si="2"/>
        <v>26483</v>
      </c>
      <c r="U16" s="43">
        <f t="shared" si="3"/>
        <v>23.9</v>
      </c>
      <c r="V16" s="42">
        <f t="shared" si="4"/>
        <v>21433</v>
      </c>
      <c r="W16" s="43">
        <v>27.3</v>
      </c>
      <c r="X16" s="44">
        <f t="shared" si="5"/>
        <v>0.80931163387833704</v>
      </c>
      <c r="Y16" s="44">
        <f t="shared" si="6"/>
        <v>0.73307794917399183</v>
      </c>
    </row>
    <row r="17" spans="1:25" x14ac:dyDescent="0.25">
      <c r="A17" s="41" t="s">
        <v>6</v>
      </c>
      <c r="B17" s="73"/>
      <c r="C17" s="46"/>
      <c r="D17" s="73"/>
      <c r="E17" s="46"/>
      <c r="F17" s="73"/>
      <c r="G17" s="46"/>
      <c r="H17" s="74"/>
      <c r="I17" s="40" t="s">
        <v>6</v>
      </c>
      <c r="J17" s="73"/>
      <c r="K17" s="46"/>
      <c r="L17" s="73"/>
      <c r="M17" s="46"/>
      <c r="N17" s="73"/>
      <c r="O17" s="46"/>
      <c r="P17" s="74"/>
      <c r="Q17" s="40" t="s">
        <v>6</v>
      </c>
      <c r="R17" s="42">
        <f t="shared" si="0"/>
        <v>0</v>
      </c>
      <c r="S17" s="43">
        <f t="shared" si="1"/>
        <v>0</v>
      </c>
      <c r="T17" s="42">
        <f t="shared" si="2"/>
        <v>0</v>
      </c>
      <c r="U17" s="43">
        <f t="shared" si="3"/>
        <v>0</v>
      </c>
      <c r="V17" s="42">
        <f t="shared" si="4"/>
        <v>0</v>
      </c>
      <c r="W17" s="43"/>
      <c r="X17" s="44" t="e">
        <f t="shared" si="5"/>
        <v>#DIV/0!</v>
      </c>
      <c r="Y17" s="44" t="e">
        <f t="shared" si="6"/>
        <v>#DIV/0!</v>
      </c>
    </row>
    <row r="18" spans="1:25" x14ac:dyDescent="0.25">
      <c r="A18" s="41" t="s">
        <v>12</v>
      </c>
      <c r="B18" s="73">
        <v>3881</v>
      </c>
      <c r="C18" s="46">
        <v>76.2</v>
      </c>
      <c r="D18" s="73">
        <v>3615</v>
      </c>
      <c r="E18" s="46">
        <v>79.900000000000006</v>
      </c>
      <c r="F18" s="73">
        <v>750</v>
      </c>
      <c r="G18" s="46">
        <v>52</v>
      </c>
      <c r="H18" s="74"/>
      <c r="I18" s="40" t="s">
        <v>12</v>
      </c>
      <c r="J18" s="73">
        <v>3950</v>
      </c>
      <c r="K18" s="46">
        <v>70.599999999999994</v>
      </c>
      <c r="L18" s="73">
        <v>3523</v>
      </c>
      <c r="M18" s="46">
        <v>78.3</v>
      </c>
      <c r="N18" s="73">
        <v>1660</v>
      </c>
      <c r="O18" s="46">
        <v>60</v>
      </c>
      <c r="P18" s="74"/>
      <c r="Q18" s="40" t="s">
        <v>12</v>
      </c>
      <c r="R18" s="42">
        <f t="shared" si="0"/>
        <v>3950</v>
      </c>
      <c r="S18" s="43">
        <f t="shared" si="1"/>
        <v>70.599999999999994</v>
      </c>
      <c r="T18" s="42">
        <f t="shared" si="2"/>
        <v>3523</v>
      </c>
      <c r="U18" s="43">
        <f t="shared" si="3"/>
        <v>78.3</v>
      </c>
      <c r="V18" s="42">
        <f t="shared" si="4"/>
        <v>2410</v>
      </c>
      <c r="W18" s="43">
        <v>56.4</v>
      </c>
      <c r="X18" s="44">
        <f t="shared" si="5"/>
        <v>0.68407607152994609</v>
      </c>
      <c r="Y18" s="44">
        <f t="shared" si="6"/>
        <v>0.61012658227848104</v>
      </c>
    </row>
    <row r="19" spans="1:25" x14ac:dyDescent="0.25">
      <c r="A19" s="41"/>
      <c r="B19" s="72"/>
      <c r="C19" s="75"/>
      <c r="D19" s="73"/>
      <c r="E19" s="75"/>
      <c r="F19" s="72"/>
      <c r="G19" s="75"/>
      <c r="H19" s="76"/>
      <c r="I19" s="40"/>
      <c r="J19" s="72"/>
      <c r="K19" s="75"/>
      <c r="L19" s="73"/>
      <c r="M19" s="75"/>
      <c r="N19" s="72"/>
      <c r="O19" s="75"/>
      <c r="P19" s="76"/>
      <c r="Q19" s="40"/>
      <c r="R19" s="40"/>
      <c r="S19" s="48"/>
      <c r="T19" s="40"/>
      <c r="U19" s="48"/>
      <c r="V19" s="40"/>
      <c r="W19" s="48"/>
      <c r="X19" s="40"/>
      <c r="Y19" s="40"/>
    </row>
    <row r="20" spans="1:25" ht="15.75" thickBot="1" x14ac:dyDescent="0.3">
      <c r="A20" s="50" t="s">
        <v>14</v>
      </c>
      <c r="B20" s="55">
        <v>75125</v>
      </c>
      <c r="C20" s="60">
        <v>13.7</v>
      </c>
      <c r="D20" s="55">
        <v>47386</v>
      </c>
      <c r="E20" s="60">
        <v>18.3</v>
      </c>
      <c r="F20" s="55">
        <v>21386</v>
      </c>
      <c r="G20" s="60">
        <v>18.7</v>
      </c>
      <c r="H20" s="77"/>
      <c r="I20" s="50" t="s">
        <v>14</v>
      </c>
      <c r="J20" s="55">
        <v>82774</v>
      </c>
      <c r="K20" s="60">
        <v>13.9</v>
      </c>
      <c r="L20" s="55">
        <v>73532</v>
      </c>
      <c r="M20" s="60">
        <v>14.5</v>
      </c>
      <c r="N20" s="55">
        <v>41634</v>
      </c>
      <c r="O20" s="60">
        <v>14.9</v>
      </c>
      <c r="P20" s="77"/>
      <c r="Q20" s="50" t="s">
        <v>14</v>
      </c>
      <c r="R20" s="51">
        <f>J20</f>
        <v>82774</v>
      </c>
      <c r="S20" s="52">
        <f>K20</f>
        <v>13.9</v>
      </c>
      <c r="T20" s="51">
        <f>L20</f>
        <v>73532</v>
      </c>
      <c r="U20" s="52">
        <f>M20</f>
        <v>14.5</v>
      </c>
      <c r="V20" s="51">
        <f t="shared" si="4"/>
        <v>63020</v>
      </c>
      <c r="W20" s="52">
        <v>14.8</v>
      </c>
      <c r="X20" s="53">
        <f t="shared" si="5"/>
        <v>0.85704183212750906</v>
      </c>
      <c r="Y20" s="53">
        <f t="shared" si="6"/>
        <v>0.76135018242443275</v>
      </c>
    </row>
    <row r="21" spans="1:25" x14ac:dyDescent="0.25">
      <c r="A21" s="1" t="s">
        <v>37</v>
      </c>
      <c r="I21" s="1"/>
      <c r="Q21" s="1"/>
    </row>
    <row r="22" spans="1:25" ht="15.75" x14ac:dyDescent="0.25">
      <c r="A22" s="1" t="s">
        <v>97</v>
      </c>
      <c r="I22" s="1"/>
      <c r="Q22" s="1"/>
      <c r="V22" s="57"/>
      <c r="W22" s="57"/>
    </row>
    <row r="23" spans="1:25" x14ac:dyDescent="0.25">
      <c r="A23" s="1" t="s">
        <v>38</v>
      </c>
      <c r="I23" s="1"/>
      <c r="Q23" s="1"/>
      <c r="V23" s="47"/>
    </row>
    <row r="24" spans="1:25" x14ac:dyDescent="0.25">
      <c r="A24" s="1" t="s">
        <v>39</v>
      </c>
      <c r="I24" s="47"/>
      <c r="Q24" s="47"/>
    </row>
    <row r="25" spans="1:25" x14ac:dyDescent="0.25">
      <c r="I25" s="1"/>
      <c r="Q25" s="1"/>
    </row>
    <row r="26" spans="1:25" x14ac:dyDescent="0.25">
      <c r="I26" s="1"/>
      <c r="Q26" s="1"/>
    </row>
    <row r="27" spans="1:25" s="31" customFormat="1" ht="15.75" thickBot="1" x14ac:dyDescent="0.3">
      <c r="A27" s="29" t="s">
        <v>87</v>
      </c>
      <c r="B27" s="30"/>
      <c r="C27" s="63"/>
      <c r="D27" s="30"/>
      <c r="E27" s="63"/>
      <c r="F27" s="30"/>
      <c r="G27" s="30"/>
      <c r="H27" s="29"/>
      <c r="I27" s="29"/>
      <c r="J27" s="30"/>
      <c r="K27" s="63"/>
      <c r="L27" s="30"/>
      <c r="M27" s="63"/>
      <c r="N27" s="30"/>
      <c r="O27" s="30"/>
      <c r="P27" s="29"/>
      <c r="Q27" s="29"/>
      <c r="R27" s="30"/>
      <c r="S27" s="30"/>
      <c r="T27" s="30"/>
      <c r="U27" s="30"/>
      <c r="V27" s="30"/>
      <c r="W27" s="30"/>
      <c r="X27" s="30"/>
      <c r="Y27" s="30"/>
    </row>
    <row r="28" spans="1:25" ht="15.75" thickBot="1" x14ac:dyDescent="0.3">
      <c r="A28" s="32"/>
      <c r="B28" s="70" t="s">
        <v>35</v>
      </c>
      <c r="C28" s="70"/>
      <c r="D28" s="70"/>
      <c r="E28" s="70"/>
      <c r="F28" s="70"/>
      <c r="G28" s="70"/>
      <c r="H28" s="34"/>
      <c r="I28" s="32"/>
      <c r="J28" s="70" t="s">
        <v>36</v>
      </c>
      <c r="K28" s="70"/>
      <c r="L28" s="70"/>
      <c r="M28" s="70"/>
      <c r="N28" s="70"/>
      <c r="O28" s="70"/>
      <c r="P28" s="34"/>
      <c r="Q28" s="32"/>
      <c r="R28" s="33">
        <v>2019</v>
      </c>
      <c r="S28" s="33"/>
      <c r="T28" s="33"/>
      <c r="U28" s="33"/>
      <c r="V28" s="33"/>
      <c r="W28" s="33"/>
      <c r="X28" s="33"/>
      <c r="Y28" s="33"/>
    </row>
    <row r="29" spans="1:25" ht="34.5" thickBot="1" x14ac:dyDescent="0.3">
      <c r="A29" s="36"/>
      <c r="B29" s="37" t="s">
        <v>18</v>
      </c>
      <c r="C29" s="38" t="s">
        <v>41</v>
      </c>
      <c r="D29" s="37" t="s">
        <v>19</v>
      </c>
      <c r="E29" s="38" t="s">
        <v>42</v>
      </c>
      <c r="F29" s="37" t="s">
        <v>0</v>
      </c>
      <c r="G29" s="38" t="s">
        <v>1</v>
      </c>
      <c r="H29" s="71"/>
      <c r="I29" s="36"/>
      <c r="J29" s="37" t="s">
        <v>18</v>
      </c>
      <c r="K29" s="38" t="s">
        <v>41</v>
      </c>
      <c r="L29" s="37" t="s">
        <v>19</v>
      </c>
      <c r="M29" s="38" t="s">
        <v>42</v>
      </c>
      <c r="N29" s="37" t="s">
        <v>0</v>
      </c>
      <c r="O29" s="38" t="s">
        <v>1</v>
      </c>
      <c r="P29" s="71"/>
      <c r="Q29" s="36"/>
      <c r="R29" s="37" t="s">
        <v>18</v>
      </c>
      <c r="S29" s="38" t="s">
        <v>41</v>
      </c>
      <c r="T29" s="37" t="s">
        <v>19</v>
      </c>
      <c r="U29" s="38" t="s">
        <v>42</v>
      </c>
      <c r="V29" s="37" t="s">
        <v>0</v>
      </c>
      <c r="W29" s="38" t="s">
        <v>1</v>
      </c>
      <c r="X29" s="37" t="s">
        <v>33</v>
      </c>
      <c r="Y29" s="37" t="s">
        <v>34</v>
      </c>
    </row>
    <row r="30" spans="1:25" x14ac:dyDescent="0.25">
      <c r="A30" s="41"/>
      <c r="B30" s="41"/>
      <c r="C30" s="40"/>
      <c r="D30" s="41"/>
      <c r="E30" s="40"/>
      <c r="F30" s="41"/>
      <c r="G30" s="40"/>
      <c r="H30" s="41"/>
      <c r="I30" s="40"/>
      <c r="J30" s="41"/>
      <c r="K30" s="40"/>
      <c r="L30" s="41"/>
      <c r="M30" s="40"/>
      <c r="N30" s="41"/>
      <c r="O30" s="40"/>
      <c r="P30" s="41"/>
      <c r="Q30" s="40"/>
      <c r="R30" s="40"/>
      <c r="S30" s="40"/>
      <c r="T30" s="40"/>
      <c r="U30" s="40"/>
      <c r="V30" s="40"/>
      <c r="W30" s="40"/>
      <c r="X30" s="40"/>
      <c r="Y30" s="40"/>
    </row>
    <row r="31" spans="1:25" x14ac:dyDescent="0.25">
      <c r="A31" s="40" t="s">
        <v>24</v>
      </c>
      <c r="B31" s="73">
        <v>915</v>
      </c>
      <c r="C31" s="46">
        <v>58.2</v>
      </c>
      <c r="D31" s="73">
        <v>848</v>
      </c>
      <c r="E31" s="46">
        <v>59.5</v>
      </c>
      <c r="F31" s="73">
        <v>160</v>
      </c>
      <c r="G31" s="46">
        <v>60.5</v>
      </c>
      <c r="H31" s="74"/>
      <c r="I31" s="40" t="s">
        <v>24</v>
      </c>
      <c r="J31" s="73">
        <v>941</v>
      </c>
      <c r="K31" s="46">
        <v>59.6</v>
      </c>
      <c r="L31" s="73">
        <v>769</v>
      </c>
      <c r="M31" s="46">
        <v>70.7</v>
      </c>
      <c r="N31" s="73">
        <v>266</v>
      </c>
      <c r="O31" s="46">
        <v>63.3</v>
      </c>
      <c r="P31" s="74"/>
      <c r="Q31" s="40" t="s">
        <v>24</v>
      </c>
      <c r="R31" s="42">
        <f t="shared" ref="R31:R40" si="7">J31</f>
        <v>941</v>
      </c>
      <c r="S31" s="46">
        <f t="shared" ref="S31:S40" si="8">K31</f>
        <v>59.6</v>
      </c>
      <c r="T31" s="42">
        <f t="shared" ref="T31:T40" si="9">L31</f>
        <v>769</v>
      </c>
      <c r="U31" s="46">
        <f t="shared" ref="U31:U40" si="10">M31</f>
        <v>70.7</v>
      </c>
      <c r="V31" s="42">
        <f>SUM(F31,N31)</f>
        <v>426</v>
      </c>
      <c r="W31" s="46">
        <v>58.8</v>
      </c>
      <c r="X31" s="44">
        <f>V31/T31</f>
        <v>0.55396618985695711</v>
      </c>
      <c r="Y31" s="44">
        <f>V31/R31</f>
        <v>0.4527098831030818</v>
      </c>
    </row>
    <row r="32" spans="1:25" x14ac:dyDescent="0.25">
      <c r="A32" s="40" t="s">
        <v>25</v>
      </c>
      <c r="B32" s="73">
        <v>26778</v>
      </c>
      <c r="C32" s="46">
        <v>20.8</v>
      </c>
      <c r="D32" s="73">
        <v>8255</v>
      </c>
      <c r="E32" s="46">
        <v>31.9</v>
      </c>
      <c r="F32" s="73">
        <v>4723</v>
      </c>
      <c r="G32" s="46">
        <v>41.1</v>
      </c>
      <c r="H32" s="74"/>
      <c r="I32" s="40" t="s">
        <v>25</v>
      </c>
      <c r="J32" s="73">
        <v>31857</v>
      </c>
      <c r="K32" s="46">
        <v>21.8</v>
      </c>
      <c r="L32" s="73">
        <v>28558</v>
      </c>
      <c r="M32" s="46">
        <v>22.6</v>
      </c>
      <c r="N32" s="73">
        <v>17968</v>
      </c>
      <c r="O32" s="46">
        <v>24.9</v>
      </c>
      <c r="P32" s="74"/>
      <c r="Q32" s="40" t="s">
        <v>25</v>
      </c>
      <c r="R32" s="42">
        <f t="shared" si="7"/>
        <v>31857</v>
      </c>
      <c r="S32" s="46">
        <f t="shared" si="8"/>
        <v>21.8</v>
      </c>
      <c r="T32" s="42">
        <f t="shared" si="9"/>
        <v>28558</v>
      </c>
      <c r="U32" s="46">
        <f t="shared" si="10"/>
        <v>22.6</v>
      </c>
      <c r="V32" s="42">
        <f t="shared" ref="V32:V40" si="11">SUM(F32,N32)</f>
        <v>22691</v>
      </c>
      <c r="W32" s="46">
        <v>25.9</v>
      </c>
      <c r="X32" s="44">
        <f t="shared" ref="X32:X40" si="12">V32/T32</f>
        <v>0.79455844246795992</v>
      </c>
      <c r="Y32" s="44">
        <f t="shared" ref="Y32:Y40" si="13">V32/R32</f>
        <v>0.71227673666698055</v>
      </c>
    </row>
    <row r="33" spans="1:29" x14ac:dyDescent="0.25">
      <c r="A33" s="40" t="s">
        <v>26</v>
      </c>
      <c r="B33" s="73">
        <v>3466</v>
      </c>
      <c r="C33" s="46">
        <v>26.6</v>
      </c>
      <c r="D33" s="73">
        <v>87</v>
      </c>
      <c r="E33" s="46">
        <v>100</v>
      </c>
      <c r="F33" s="73">
        <v>110</v>
      </c>
      <c r="G33" s="46">
        <v>100</v>
      </c>
      <c r="H33" s="74"/>
      <c r="I33" s="40" t="s">
        <v>26</v>
      </c>
      <c r="J33" s="73">
        <v>4395</v>
      </c>
      <c r="K33" s="46">
        <v>36</v>
      </c>
      <c r="L33" s="73">
        <v>4138</v>
      </c>
      <c r="M33" s="46">
        <v>38.200000000000003</v>
      </c>
      <c r="N33" s="73">
        <v>2033</v>
      </c>
      <c r="O33" s="46">
        <v>35.6</v>
      </c>
      <c r="P33" s="74"/>
      <c r="Q33" s="40" t="s">
        <v>26</v>
      </c>
      <c r="R33" s="42">
        <f t="shared" si="7"/>
        <v>4395</v>
      </c>
      <c r="S33" s="46">
        <f t="shared" si="8"/>
        <v>36</v>
      </c>
      <c r="T33" s="42">
        <f t="shared" si="9"/>
        <v>4138</v>
      </c>
      <c r="U33" s="46">
        <f t="shared" si="10"/>
        <v>38.200000000000003</v>
      </c>
      <c r="V33" s="42">
        <f t="shared" si="11"/>
        <v>2143</v>
      </c>
      <c r="W33" s="46">
        <v>37.9</v>
      </c>
      <c r="X33" s="44">
        <f t="shared" si="12"/>
        <v>0.51788303528274526</v>
      </c>
      <c r="Y33" s="44">
        <f t="shared" si="13"/>
        <v>0.48759954493742891</v>
      </c>
    </row>
    <row r="34" spans="1:29" x14ac:dyDescent="0.25">
      <c r="A34" s="40" t="s">
        <v>27</v>
      </c>
      <c r="B34" s="73">
        <v>1378</v>
      </c>
      <c r="C34" s="46">
        <v>48.1</v>
      </c>
      <c r="D34" s="73">
        <v>1236</v>
      </c>
      <c r="E34" s="46">
        <v>50.9</v>
      </c>
      <c r="F34" s="73">
        <v>903</v>
      </c>
      <c r="G34" s="46">
        <v>50.8</v>
      </c>
      <c r="H34" s="74"/>
      <c r="I34" s="40" t="s">
        <v>27</v>
      </c>
      <c r="J34" s="73">
        <v>888</v>
      </c>
      <c r="K34" s="46">
        <v>45.1</v>
      </c>
      <c r="L34" s="73">
        <v>645</v>
      </c>
      <c r="M34" s="46">
        <v>36.200000000000003</v>
      </c>
      <c r="N34" s="73">
        <v>400</v>
      </c>
      <c r="O34" s="46">
        <v>50.6</v>
      </c>
      <c r="P34" s="74"/>
      <c r="Q34" s="40" t="s">
        <v>27</v>
      </c>
      <c r="R34" s="42">
        <f t="shared" si="7"/>
        <v>888</v>
      </c>
      <c r="S34" s="46">
        <f t="shared" si="8"/>
        <v>45.1</v>
      </c>
      <c r="T34" s="42">
        <f t="shared" si="9"/>
        <v>645</v>
      </c>
      <c r="U34" s="46">
        <f t="shared" si="10"/>
        <v>36.200000000000003</v>
      </c>
      <c r="V34" s="42">
        <f t="shared" si="11"/>
        <v>1303</v>
      </c>
      <c r="W34" s="46">
        <v>43.8</v>
      </c>
      <c r="X34" s="44">
        <f t="shared" si="12"/>
        <v>2.02015503875969</v>
      </c>
      <c r="Y34" s="44">
        <f t="shared" si="13"/>
        <v>1.4673423423423424</v>
      </c>
    </row>
    <row r="35" spans="1:29" x14ac:dyDescent="0.25">
      <c r="A35" s="40" t="s">
        <v>28</v>
      </c>
      <c r="B35" s="73">
        <v>1763</v>
      </c>
      <c r="C35" s="46">
        <v>93.9</v>
      </c>
      <c r="D35" s="73">
        <v>1632</v>
      </c>
      <c r="E35" s="46">
        <v>100</v>
      </c>
      <c r="F35" s="73">
        <v>1362</v>
      </c>
      <c r="G35" s="46">
        <v>100</v>
      </c>
      <c r="H35" s="74"/>
      <c r="I35" s="40" t="s">
        <v>28</v>
      </c>
      <c r="J35" s="73">
        <v>21</v>
      </c>
      <c r="K35" s="46">
        <v>100</v>
      </c>
      <c r="L35" s="73">
        <v>21</v>
      </c>
      <c r="M35" s="46">
        <v>100</v>
      </c>
      <c r="N35" s="73">
        <v>45</v>
      </c>
      <c r="O35" s="46">
        <v>100</v>
      </c>
      <c r="P35" s="74"/>
      <c r="Q35" s="40" t="s">
        <v>28</v>
      </c>
      <c r="R35" s="42">
        <f t="shared" si="7"/>
        <v>21</v>
      </c>
      <c r="S35" s="46">
        <f t="shared" si="8"/>
        <v>100</v>
      </c>
      <c r="T35" s="42">
        <f t="shared" si="9"/>
        <v>21</v>
      </c>
      <c r="U35" s="46">
        <f t="shared" si="10"/>
        <v>100</v>
      </c>
      <c r="V35" s="42">
        <f t="shared" si="11"/>
        <v>1407</v>
      </c>
      <c r="W35" s="46">
        <v>96.8</v>
      </c>
      <c r="X35" s="44">
        <f t="shared" si="12"/>
        <v>67</v>
      </c>
      <c r="Y35" s="44">
        <f t="shared" si="13"/>
        <v>67</v>
      </c>
    </row>
    <row r="36" spans="1:29" x14ac:dyDescent="0.25">
      <c r="A36" s="40" t="s">
        <v>29</v>
      </c>
      <c r="B36" s="73">
        <v>40</v>
      </c>
      <c r="C36" s="46">
        <v>100</v>
      </c>
      <c r="D36" s="73"/>
      <c r="E36" s="46"/>
      <c r="F36" s="73">
        <v>0</v>
      </c>
      <c r="G36" s="46" t="s">
        <v>40</v>
      </c>
      <c r="H36" s="74"/>
      <c r="I36" s="40" t="s">
        <v>29</v>
      </c>
      <c r="J36" s="73">
        <v>10</v>
      </c>
      <c r="K36" s="46">
        <v>100</v>
      </c>
      <c r="L36" s="73">
        <v>10</v>
      </c>
      <c r="M36" s="46">
        <v>100</v>
      </c>
      <c r="N36" s="73">
        <v>28</v>
      </c>
      <c r="O36" s="46">
        <v>100</v>
      </c>
      <c r="P36" s="74"/>
      <c r="Q36" s="40" t="s">
        <v>29</v>
      </c>
      <c r="R36" s="42">
        <f t="shared" si="7"/>
        <v>10</v>
      </c>
      <c r="S36" s="46">
        <f t="shared" si="8"/>
        <v>100</v>
      </c>
      <c r="T36" s="42">
        <f t="shared" si="9"/>
        <v>10</v>
      </c>
      <c r="U36" s="46">
        <f t="shared" si="10"/>
        <v>100</v>
      </c>
      <c r="V36" s="42">
        <f t="shared" si="11"/>
        <v>28</v>
      </c>
      <c r="W36" s="46">
        <v>100</v>
      </c>
      <c r="X36" s="44">
        <f t="shared" si="12"/>
        <v>2.8</v>
      </c>
      <c r="Y36" s="44">
        <f t="shared" si="13"/>
        <v>2.8</v>
      </c>
    </row>
    <row r="37" spans="1:29" x14ac:dyDescent="0.25">
      <c r="A37" s="40" t="s">
        <v>52</v>
      </c>
      <c r="B37" s="73"/>
      <c r="C37" s="46"/>
      <c r="D37" s="73"/>
      <c r="E37" s="46"/>
      <c r="F37" s="73"/>
      <c r="G37" s="46"/>
      <c r="H37" s="74"/>
      <c r="I37" s="40" t="s">
        <v>52</v>
      </c>
      <c r="J37" s="73"/>
      <c r="K37" s="46"/>
      <c r="L37" s="73"/>
      <c r="M37" s="46"/>
      <c r="N37" s="73"/>
      <c r="O37" s="46"/>
      <c r="P37" s="74"/>
      <c r="Q37" s="40" t="s">
        <v>52</v>
      </c>
      <c r="R37" s="42">
        <f t="shared" si="7"/>
        <v>0</v>
      </c>
      <c r="S37" s="46">
        <f t="shared" si="8"/>
        <v>0</v>
      </c>
      <c r="T37" s="42">
        <f t="shared" si="9"/>
        <v>0</v>
      </c>
      <c r="U37" s="46">
        <f t="shared" si="10"/>
        <v>0</v>
      </c>
      <c r="V37" s="42">
        <f t="shared" si="11"/>
        <v>0</v>
      </c>
      <c r="W37" s="46"/>
      <c r="X37" s="44" t="e">
        <f t="shared" si="12"/>
        <v>#DIV/0!</v>
      </c>
      <c r="Y37" s="44" t="e">
        <f t="shared" si="13"/>
        <v>#DIV/0!</v>
      </c>
    </row>
    <row r="38" spans="1:29" x14ac:dyDescent="0.25">
      <c r="A38" s="40" t="s">
        <v>32</v>
      </c>
      <c r="B38" s="73"/>
      <c r="C38" s="46"/>
      <c r="D38" s="73"/>
      <c r="E38" s="46"/>
      <c r="F38" s="73"/>
      <c r="G38" s="46"/>
      <c r="H38" s="74"/>
      <c r="I38" s="40" t="s">
        <v>32</v>
      </c>
      <c r="J38" s="73"/>
      <c r="K38" s="46"/>
      <c r="L38" s="73"/>
      <c r="M38" s="46"/>
      <c r="N38" s="73"/>
      <c r="O38" s="46"/>
      <c r="P38" s="74"/>
      <c r="Q38" s="40" t="s">
        <v>32</v>
      </c>
      <c r="R38" s="42">
        <f t="shared" si="7"/>
        <v>0</v>
      </c>
      <c r="S38" s="46">
        <f t="shared" si="8"/>
        <v>0</v>
      </c>
      <c r="T38" s="42">
        <f t="shared" si="9"/>
        <v>0</v>
      </c>
      <c r="U38" s="46">
        <f t="shared" si="10"/>
        <v>0</v>
      </c>
      <c r="V38" s="42">
        <f t="shared" si="11"/>
        <v>0</v>
      </c>
      <c r="W38" s="46"/>
      <c r="X38" s="44" t="e">
        <f t="shared" si="12"/>
        <v>#DIV/0!</v>
      </c>
      <c r="Y38" s="44" t="e">
        <f t="shared" si="13"/>
        <v>#DIV/0!</v>
      </c>
    </row>
    <row r="39" spans="1:29" x14ac:dyDescent="0.25">
      <c r="A39" s="40" t="s">
        <v>30</v>
      </c>
      <c r="B39" s="73">
        <v>3881</v>
      </c>
      <c r="C39" s="46">
        <v>76.2</v>
      </c>
      <c r="D39" s="73">
        <v>3615</v>
      </c>
      <c r="E39" s="46">
        <v>79.900000000000006</v>
      </c>
      <c r="F39" s="73">
        <v>750</v>
      </c>
      <c r="G39" s="46">
        <v>52</v>
      </c>
      <c r="H39" s="74"/>
      <c r="I39" s="40" t="s">
        <v>30</v>
      </c>
      <c r="J39" s="73">
        <v>3950</v>
      </c>
      <c r="K39" s="46">
        <v>70.599999999999994</v>
      </c>
      <c r="L39" s="73">
        <v>3523</v>
      </c>
      <c r="M39" s="46">
        <v>78.3</v>
      </c>
      <c r="N39" s="73">
        <v>1660</v>
      </c>
      <c r="O39" s="46">
        <v>60</v>
      </c>
      <c r="P39" s="74"/>
      <c r="Q39" s="40" t="s">
        <v>30</v>
      </c>
      <c r="R39" s="42">
        <f t="shared" si="7"/>
        <v>3950</v>
      </c>
      <c r="S39" s="46">
        <f t="shared" si="8"/>
        <v>70.599999999999994</v>
      </c>
      <c r="T39" s="42">
        <f t="shared" si="9"/>
        <v>3523</v>
      </c>
      <c r="U39" s="46">
        <f t="shared" si="10"/>
        <v>78.3</v>
      </c>
      <c r="V39" s="42">
        <f t="shared" si="11"/>
        <v>2410</v>
      </c>
      <c r="W39" s="46">
        <v>56.4</v>
      </c>
      <c r="X39" s="44">
        <f t="shared" si="12"/>
        <v>0.68407607152994609</v>
      </c>
      <c r="Y39" s="44">
        <f t="shared" si="13"/>
        <v>0.61012658227848104</v>
      </c>
    </row>
    <row r="40" spans="1:29" x14ac:dyDescent="0.25">
      <c r="A40" s="40" t="s">
        <v>31</v>
      </c>
      <c r="B40" s="73">
        <v>36903</v>
      </c>
      <c r="C40" s="46">
        <v>21.2</v>
      </c>
      <c r="D40" s="73">
        <v>31714</v>
      </c>
      <c r="E40" s="46">
        <v>23.7</v>
      </c>
      <c r="F40" s="73">
        <v>13378</v>
      </c>
      <c r="G40" s="46">
        <v>23.6</v>
      </c>
      <c r="H40" s="74"/>
      <c r="I40" s="40" t="s">
        <v>31</v>
      </c>
      <c r="J40" s="73">
        <v>40713</v>
      </c>
      <c r="K40" s="46">
        <v>20.9</v>
      </c>
      <c r="L40" s="73">
        <v>35870</v>
      </c>
      <c r="M40" s="46">
        <v>21.8</v>
      </c>
      <c r="N40" s="73">
        <v>19235</v>
      </c>
      <c r="O40" s="46">
        <v>21.4</v>
      </c>
      <c r="P40" s="74"/>
      <c r="Q40" s="40" t="s">
        <v>31</v>
      </c>
      <c r="R40" s="42">
        <f t="shared" si="7"/>
        <v>40713</v>
      </c>
      <c r="S40" s="46">
        <f t="shared" si="8"/>
        <v>20.9</v>
      </c>
      <c r="T40" s="42">
        <f t="shared" si="9"/>
        <v>35870</v>
      </c>
      <c r="U40" s="46">
        <f t="shared" si="10"/>
        <v>21.8</v>
      </c>
      <c r="V40" s="42">
        <f t="shared" si="11"/>
        <v>32613</v>
      </c>
      <c r="W40" s="46">
        <v>21.3</v>
      </c>
      <c r="X40" s="44">
        <f t="shared" si="12"/>
        <v>0.90919988848620015</v>
      </c>
      <c r="Y40" s="44">
        <f t="shared" si="13"/>
        <v>0.80104634883206838</v>
      </c>
    </row>
    <row r="41" spans="1:29" x14ac:dyDescent="0.25">
      <c r="A41" s="41"/>
      <c r="B41" s="72"/>
      <c r="C41" s="58"/>
      <c r="D41" s="72"/>
      <c r="E41" s="58"/>
      <c r="F41" s="72"/>
      <c r="G41" s="58"/>
      <c r="H41" s="78"/>
      <c r="I41" s="40"/>
      <c r="J41" s="72"/>
      <c r="K41" s="58"/>
      <c r="L41" s="72"/>
      <c r="M41" s="58"/>
      <c r="N41" s="72"/>
      <c r="O41" s="58"/>
      <c r="P41" s="78"/>
      <c r="Q41" s="40"/>
      <c r="R41" s="42"/>
      <c r="S41" s="46"/>
      <c r="T41" s="42"/>
      <c r="U41" s="46"/>
      <c r="V41" s="42"/>
      <c r="W41" s="46"/>
      <c r="X41" s="44"/>
      <c r="Y41" s="44"/>
    </row>
    <row r="42" spans="1:29" ht="15.75" thickBot="1" x14ac:dyDescent="0.3">
      <c r="A42" s="50" t="s">
        <v>14</v>
      </c>
      <c r="B42" s="55">
        <v>75125</v>
      </c>
      <c r="C42" s="59">
        <v>13.7</v>
      </c>
      <c r="D42" s="55">
        <v>47386</v>
      </c>
      <c r="E42" s="59">
        <v>18.3</v>
      </c>
      <c r="F42" s="55">
        <v>21386</v>
      </c>
      <c r="G42" s="59">
        <v>18.7</v>
      </c>
      <c r="H42" s="79"/>
      <c r="I42" s="50" t="s">
        <v>14</v>
      </c>
      <c r="J42" s="55">
        <v>82774</v>
      </c>
      <c r="K42" s="59">
        <v>13.9</v>
      </c>
      <c r="L42" s="55">
        <v>73532</v>
      </c>
      <c r="M42" s="59">
        <v>14.5</v>
      </c>
      <c r="N42" s="55">
        <v>41634</v>
      </c>
      <c r="O42" s="59">
        <v>14.9</v>
      </c>
      <c r="P42" s="79"/>
      <c r="Q42" s="50" t="s">
        <v>14</v>
      </c>
      <c r="R42" s="55">
        <f>J42</f>
        <v>82774</v>
      </c>
      <c r="S42" s="60">
        <f>K42</f>
        <v>13.9</v>
      </c>
      <c r="T42" s="55">
        <f>L42</f>
        <v>73532</v>
      </c>
      <c r="U42" s="60">
        <f>M42</f>
        <v>14.5</v>
      </c>
      <c r="V42" s="55">
        <f t="shared" ref="V42" si="14">SUM(F42,N42)</f>
        <v>63020</v>
      </c>
      <c r="W42" s="60">
        <v>14.8</v>
      </c>
      <c r="X42" s="53">
        <f>V42/T42</f>
        <v>0.85704183212750906</v>
      </c>
      <c r="Y42" s="53">
        <f>V42/R42</f>
        <v>0.76135018242443275</v>
      </c>
    </row>
    <row r="43" spans="1:29" x14ac:dyDescent="0.25">
      <c r="A43" s="1" t="s">
        <v>37</v>
      </c>
      <c r="I43" s="1"/>
      <c r="J43" s="73"/>
      <c r="K43" s="46"/>
      <c r="L43" s="73"/>
      <c r="M43" s="46"/>
      <c r="N43" s="73"/>
      <c r="O43" s="46"/>
      <c r="P43" s="74"/>
      <c r="Q43" s="1"/>
    </row>
    <row r="44" spans="1:29" x14ac:dyDescent="0.25">
      <c r="A44" s="1" t="s">
        <v>97</v>
      </c>
      <c r="I44" s="1"/>
      <c r="J44" s="73"/>
      <c r="K44" s="46"/>
      <c r="L44" s="73"/>
      <c r="M44" s="46"/>
      <c r="N44" s="73"/>
      <c r="O44" s="46"/>
      <c r="P44" s="74"/>
      <c r="Q44" s="1"/>
    </row>
    <row r="45" spans="1:29" x14ac:dyDescent="0.25">
      <c r="A45" s="1" t="s">
        <v>38</v>
      </c>
      <c r="I45" s="1"/>
      <c r="J45" s="72"/>
      <c r="K45" s="75"/>
      <c r="L45" s="73"/>
      <c r="M45" s="75"/>
      <c r="N45" s="72"/>
      <c r="O45" s="75"/>
      <c r="P45" s="76"/>
      <c r="Q45" s="1"/>
    </row>
    <row r="46" spans="1:29" s="47" customFormat="1" x14ac:dyDescent="0.25">
      <c r="A46" s="82" t="s">
        <v>39</v>
      </c>
      <c r="C46" s="81"/>
      <c r="E46" s="81"/>
      <c r="J46" s="83"/>
      <c r="K46" s="77"/>
      <c r="L46" s="83"/>
      <c r="M46" s="77"/>
      <c r="N46" s="83"/>
      <c r="O46" s="77"/>
      <c r="P46" s="77"/>
    </row>
    <row r="47" spans="1:29" s="47" customFormat="1" x14ac:dyDescent="0.25">
      <c r="B47" s="62">
        <f>B20-B42</f>
        <v>0</v>
      </c>
      <c r="C47" s="62">
        <f t="shared" ref="C47:AC47" si="15">C20-C42</f>
        <v>0</v>
      </c>
      <c r="D47" s="62">
        <f t="shared" si="15"/>
        <v>0</v>
      </c>
      <c r="E47" s="62">
        <f t="shared" si="15"/>
        <v>0</v>
      </c>
      <c r="F47" s="62">
        <f t="shared" si="15"/>
        <v>0</v>
      </c>
      <c r="G47" s="62">
        <f t="shared" si="15"/>
        <v>0</v>
      </c>
      <c r="H47" s="62"/>
      <c r="I47" s="35" t="e">
        <f t="shared" si="15"/>
        <v>#VALUE!</v>
      </c>
      <c r="J47" s="62">
        <f t="shared" si="15"/>
        <v>0</v>
      </c>
      <c r="K47" s="62">
        <f t="shared" si="15"/>
        <v>0</v>
      </c>
      <c r="L47" s="62">
        <f t="shared" si="15"/>
        <v>0</v>
      </c>
      <c r="M47" s="62">
        <f t="shared" si="15"/>
        <v>0</v>
      </c>
      <c r="N47" s="62">
        <f t="shared" si="15"/>
        <v>0</v>
      </c>
      <c r="O47" s="62">
        <f t="shared" si="15"/>
        <v>0</v>
      </c>
      <c r="P47" s="62"/>
      <c r="Q47" s="35" t="e">
        <f t="shared" si="15"/>
        <v>#VALUE!</v>
      </c>
      <c r="R47" s="62">
        <f t="shared" si="15"/>
        <v>0</v>
      </c>
      <c r="S47" s="62"/>
      <c r="T47" s="62">
        <f t="shared" si="15"/>
        <v>0</v>
      </c>
      <c r="U47" s="62"/>
      <c r="V47" s="62">
        <f t="shared" si="15"/>
        <v>0</v>
      </c>
      <c r="W47" s="62"/>
      <c r="X47" s="62">
        <f t="shared" si="15"/>
        <v>0</v>
      </c>
      <c r="Y47" s="62">
        <f t="shared" si="15"/>
        <v>0</v>
      </c>
      <c r="Z47" s="62">
        <f t="shared" si="15"/>
        <v>0</v>
      </c>
      <c r="AA47" s="62">
        <f t="shared" si="15"/>
        <v>0</v>
      </c>
      <c r="AB47" s="62">
        <f t="shared" si="15"/>
        <v>0</v>
      </c>
      <c r="AC47" s="62">
        <f t="shared" si="15"/>
        <v>0</v>
      </c>
    </row>
    <row r="49" spans="9:17" x14ac:dyDescent="0.25">
      <c r="I49" s="47"/>
      <c r="Q49" s="47"/>
    </row>
    <row r="50" spans="9:17" x14ac:dyDescent="0.25">
      <c r="I50" s="47"/>
      <c r="Q50" s="47"/>
    </row>
    <row r="51" spans="9:17" x14ac:dyDescent="0.25">
      <c r="I51" s="47"/>
      <c r="Q51" s="47"/>
    </row>
    <row r="52" spans="9:17" x14ac:dyDescent="0.25">
      <c r="I52" s="47"/>
      <c r="Q52" s="47"/>
    </row>
    <row r="53" spans="9:17" x14ac:dyDescent="0.25">
      <c r="I53" s="47"/>
      <c r="Q53" s="47"/>
    </row>
    <row r="54" spans="9:17" x14ac:dyDescent="0.25">
      <c r="I54" s="47"/>
      <c r="Q54" s="47"/>
    </row>
    <row r="55" spans="9:17" x14ac:dyDescent="0.25">
      <c r="I55" s="47"/>
      <c r="Q55" s="47"/>
    </row>
    <row r="56" spans="9:17" x14ac:dyDescent="0.25">
      <c r="I56" s="47"/>
      <c r="Q56" s="47"/>
    </row>
    <row r="57" spans="9:17" x14ac:dyDescent="0.25">
      <c r="I57" s="47"/>
      <c r="Q57" s="47"/>
    </row>
    <row r="58" spans="9:17" x14ac:dyDescent="0.25">
      <c r="I58" s="47"/>
      <c r="Q58" s="47"/>
    </row>
    <row r="104" spans="11:16" x14ac:dyDescent="0.25">
      <c r="K104" s="35"/>
      <c r="O104" s="64"/>
      <c r="P104" s="81"/>
    </row>
    <row r="105" spans="11:16" x14ac:dyDescent="0.25">
      <c r="K105" s="35"/>
      <c r="O105" s="64"/>
      <c r="P105" s="81"/>
    </row>
    <row r="106" spans="11:16" x14ac:dyDescent="0.25">
      <c r="K106" s="35"/>
      <c r="O106" s="64"/>
      <c r="P106" s="81"/>
    </row>
    <row r="107" spans="11:16" x14ac:dyDescent="0.25">
      <c r="K107" s="35"/>
      <c r="O107" s="64"/>
      <c r="P107" s="81"/>
    </row>
    <row r="108" spans="11:16" x14ac:dyDescent="0.25">
      <c r="K108" s="35"/>
      <c r="O108" s="64"/>
      <c r="P108" s="81"/>
    </row>
    <row r="109" spans="11:16" x14ac:dyDescent="0.25">
      <c r="K109" s="35"/>
      <c r="O109" s="64"/>
      <c r="P109" s="81"/>
    </row>
    <row r="110" spans="11:16" x14ac:dyDescent="0.25">
      <c r="K110" s="35"/>
      <c r="O110" s="64"/>
      <c r="P110" s="81"/>
    </row>
    <row r="111" spans="11:16" x14ac:dyDescent="0.25">
      <c r="K111" s="35"/>
      <c r="O111" s="64"/>
      <c r="P111" s="81"/>
    </row>
    <row r="112" spans="11:16" x14ac:dyDescent="0.25">
      <c r="K112" s="35"/>
      <c r="O112" s="64"/>
      <c r="P112" s="81"/>
    </row>
    <row r="113" spans="11:16" x14ac:dyDescent="0.25">
      <c r="K113" s="35"/>
      <c r="O113" s="64"/>
      <c r="P113" s="81"/>
    </row>
    <row r="114" spans="11:16" x14ac:dyDescent="0.25">
      <c r="K114" s="35"/>
      <c r="O114" s="64"/>
      <c r="P114" s="81"/>
    </row>
    <row r="115" spans="11:16" x14ac:dyDescent="0.25">
      <c r="K115" s="35"/>
      <c r="O115" s="64"/>
      <c r="P115" s="81"/>
    </row>
    <row r="116" spans="11:16" x14ac:dyDescent="0.25">
      <c r="K116" s="35"/>
      <c r="O116" s="64"/>
      <c r="P116" s="81"/>
    </row>
    <row r="117" spans="11:16" x14ac:dyDescent="0.25">
      <c r="K117" s="35"/>
      <c r="O117" s="64"/>
      <c r="P117" s="81"/>
    </row>
    <row r="118" spans="11:16" x14ac:dyDescent="0.25">
      <c r="K118" s="35"/>
      <c r="O118" s="64"/>
      <c r="P118" s="81"/>
    </row>
    <row r="119" spans="11:16" x14ac:dyDescent="0.25">
      <c r="K119" s="35"/>
      <c r="O119" s="64"/>
      <c r="P119" s="81"/>
    </row>
    <row r="120" spans="11:16" x14ac:dyDescent="0.25">
      <c r="K120" s="35"/>
      <c r="O120" s="64"/>
      <c r="P120" s="81"/>
    </row>
    <row r="121" spans="11:16" x14ac:dyDescent="0.25">
      <c r="K121" s="35"/>
      <c r="O121" s="64"/>
      <c r="P121" s="81"/>
    </row>
    <row r="122" spans="11:16" x14ac:dyDescent="0.25">
      <c r="K122" s="35"/>
      <c r="O122" s="64"/>
      <c r="P122" s="81"/>
    </row>
    <row r="123" spans="11:16" x14ac:dyDescent="0.25">
      <c r="K123" s="35"/>
      <c r="O123" s="64"/>
      <c r="P123" s="81"/>
    </row>
    <row r="124" spans="11:16" x14ac:dyDescent="0.25">
      <c r="K124" s="35"/>
      <c r="O124" s="64"/>
      <c r="P124" s="81"/>
    </row>
    <row r="125" spans="11:16" x14ac:dyDescent="0.25">
      <c r="K125" s="35"/>
      <c r="O125" s="64"/>
      <c r="P125" s="81"/>
    </row>
    <row r="126" spans="11:16" x14ac:dyDescent="0.25">
      <c r="K126" s="35"/>
      <c r="O126" s="64"/>
      <c r="P126" s="81"/>
    </row>
    <row r="127" spans="11:16" x14ac:dyDescent="0.25">
      <c r="K127" s="35"/>
      <c r="O127" s="64"/>
      <c r="P127" s="81"/>
    </row>
    <row r="128" spans="11:16" x14ac:dyDescent="0.25">
      <c r="K128" s="35"/>
      <c r="O128" s="64"/>
      <c r="P128" s="81"/>
    </row>
    <row r="129" spans="11:16" x14ac:dyDescent="0.25">
      <c r="K129" s="35"/>
      <c r="O129" s="64"/>
      <c r="P129" s="81"/>
    </row>
    <row r="130" spans="11:16" x14ac:dyDescent="0.25">
      <c r="K130" s="35"/>
      <c r="O130" s="64"/>
      <c r="P130" s="81"/>
    </row>
    <row r="131" spans="11:16" x14ac:dyDescent="0.25">
      <c r="K131" s="35"/>
      <c r="O131" s="64"/>
      <c r="P131" s="81"/>
    </row>
    <row r="132" spans="11:16" x14ac:dyDescent="0.25">
      <c r="K132" s="35"/>
      <c r="O132" s="64"/>
      <c r="P132" s="81"/>
    </row>
    <row r="133" spans="11:16" x14ac:dyDescent="0.25">
      <c r="K133" s="35"/>
      <c r="O133" s="64"/>
      <c r="P133" s="81"/>
    </row>
    <row r="134" spans="11:16" x14ac:dyDescent="0.25">
      <c r="K134" s="35"/>
      <c r="O134" s="64"/>
      <c r="P134" s="81"/>
    </row>
    <row r="135" spans="11:16" x14ac:dyDescent="0.25">
      <c r="K135" s="35"/>
      <c r="O135" s="64"/>
      <c r="P135" s="81"/>
    </row>
    <row r="136" spans="11:16" x14ac:dyDescent="0.25">
      <c r="K136" s="35"/>
      <c r="O136" s="64"/>
      <c r="P136" s="81"/>
    </row>
    <row r="137" spans="11:16" x14ac:dyDescent="0.25">
      <c r="K137" s="35"/>
      <c r="O137" s="64"/>
      <c r="P137" s="81"/>
    </row>
    <row r="138" spans="11:16" x14ac:dyDescent="0.25">
      <c r="K138" s="35"/>
      <c r="O138" s="64"/>
      <c r="P138" s="81"/>
    </row>
    <row r="139" spans="11:16" x14ac:dyDescent="0.25">
      <c r="K139" s="35"/>
      <c r="O139" s="64"/>
      <c r="P139" s="81"/>
    </row>
    <row r="140" spans="11:16" x14ac:dyDescent="0.25">
      <c r="K140" s="35"/>
      <c r="O140" s="64"/>
      <c r="P140" s="81"/>
    </row>
    <row r="141" spans="11:16" x14ac:dyDescent="0.25">
      <c r="K141" s="35"/>
      <c r="O141" s="64"/>
      <c r="P141" s="81"/>
    </row>
    <row r="142" spans="11:16" x14ac:dyDescent="0.25">
      <c r="K142" s="35"/>
      <c r="O142" s="64"/>
      <c r="P142" s="81"/>
    </row>
    <row r="143" spans="11:16" x14ac:dyDescent="0.25">
      <c r="K143" s="35"/>
      <c r="O143" s="64"/>
      <c r="P143" s="81"/>
    </row>
    <row r="144" spans="11:16" x14ac:dyDescent="0.25">
      <c r="K144" s="35"/>
      <c r="O144" s="64"/>
      <c r="P144" s="81"/>
    </row>
    <row r="145" spans="11:16" x14ac:dyDescent="0.25">
      <c r="K145" s="35"/>
      <c r="O145" s="64"/>
      <c r="P145" s="81"/>
    </row>
    <row r="146" spans="11:16" x14ac:dyDescent="0.25">
      <c r="K146" s="35"/>
      <c r="O146" s="64"/>
      <c r="P146" s="81"/>
    </row>
    <row r="147" spans="11:16" x14ac:dyDescent="0.25">
      <c r="K147" s="35"/>
      <c r="O147" s="64"/>
      <c r="P147" s="81"/>
    </row>
    <row r="148" spans="11:16" x14ac:dyDescent="0.25">
      <c r="K148" s="35"/>
      <c r="O148" s="64"/>
      <c r="P148" s="81"/>
    </row>
    <row r="149" spans="11:16" x14ac:dyDescent="0.25">
      <c r="K149" s="35"/>
      <c r="O149" s="64"/>
      <c r="P149" s="81"/>
    </row>
    <row r="150" spans="11:16" x14ac:dyDescent="0.25">
      <c r="K150" s="35"/>
      <c r="O150" s="64"/>
      <c r="P150" s="81"/>
    </row>
    <row r="151" spans="11:16" x14ac:dyDescent="0.25">
      <c r="K151" s="35"/>
      <c r="O151" s="64"/>
      <c r="P151" s="81"/>
    </row>
    <row r="152" spans="11:16" x14ac:dyDescent="0.25">
      <c r="K152" s="35"/>
      <c r="O152" s="64"/>
      <c r="P152" s="81"/>
    </row>
    <row r="153" spans="11:16" x14ac:dyDescent="0.25">
      <c r="K153" s="35"/>
      <c r="O153" s="64"/>
      <c r="P153" s="81"/>
    </row>
    <row r="154" spans="11:16" x14ac:dyDescent="0.25">
      <c r="K154" s="35"/>
      <c r="O154" s="64"/>
      <c r="P154" s="81"/>
    </row>
    <row r="155" spans="11:16" x14ac:dyDescent="0.25">
      <c r="K155" s="35"/>
      <c r="O155" s="64"/>
      <c r="P155" s="81"/>
    </row>
  </sheetData>
  <mergeCells count="12">
    <mergeCell ref="A2:A3"/>
    <mergeCell ref="B2:G2"/>
    <mergeCell ref="J2:O2"/>
    <mergeCell ref="R2:Y2"/>
    <mergeCell ref="A28:A29"/>
    <mergeCell ref="B28:G28"/>
    <mergeCell ref="J28:O28"/>
    <mergeCell ref="R28:Y28"/>
    <mergeCell ref="I2:I3"/>
    <mergeCell ref="Q2:Q3"/>
    <mergeCell ref="I28:I29"/>
    <mergeCell ref="Q28:Q2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workbookViewId="0">
      <selection activeCell="G19" sqref="G19"/>
    </sheetView>
  </sheetViews>
  <sheetFormatPr defaultColWidth="9.140625" defaultRowHeight="15" x14ac:dyDescent="0.25"/>
  <cols>
    <col min="1" max="1" width="16.85546875" style="35" customWidth="1"/>
    <col min="2" max="2" width="14" style="35" customWidth="1"/>
    <col min="3" max="4" width="9.140625" style="35" customWidth="1"/>
    <col min="5" max="5" width="3.85546875" style="35" customWidth="1"/>
    <col min="6" max="6" width="12.28515625" style="35" customWidth="1"/>
    <col min="7" max="7" width="9.140625" style="35" customWidth="1"/>
    <col min="8" max="8" width="6.5703125" style="35" customWidth="1"/>
    <col min="9" max="16384" width="9.140625" style="35"/>
  </cols>
  <sheetData>
    <row r="1" spans="1:8" x14ac:dyDescent="0.25">
      <c r="A1" s="29" t="s">
        <v>105</v>
      </c>
    </row>
    <row r="2" spans="1:8" x14ac:dyDescent="0.25">
      <c r="A2" s="84"/>
      <c r="B2" s="85" t="s">
        <v>61</v>
      </c>
      <c r="C2" s="85"/>
      <c r="D2" s="85"/>
      <c r="E2" s="84"/>
      <c r="F2" s="85" t="s">
        <v>61</v>
      </c>
      <c r="G2" s="85"/>
      <c r="H2" s="85"/>
    </row>
    <row r="3" spans="1:8" ht="14.25" customHeight="1" x14ac:dyDescent="0.25">
      <c r="B3" s="86" t="s">
        <v>106</v>
      </c>
      <c r="C3" s="86"/>
      <c r="D3" s="86"/>
      <c r="E3" s="84"/>
      <c r="F3" s="86" t="s">
        <v>107</v>
      </c>
      <c r="G3" s="86"/>
      <c r="H3" s="86"/>
    </row>
    <row r="4" spans="1:8" ht="14.25" customHeight="1" x14ac:dyDescent="0.25">
      <c r="B4" s="87" t="s">
        <v>61</v>
      </c>
      <c r="C4" s="86" t="s">
        <v>96</v>
      </c>
      <c r="D4" s="86"/>
      <c r="E4" s="47"/>
      <c r="F4" s="87" t="s">
        <v>61</v>
      </c>
      <c r="G4" s="86" t="s">
        <v>96</v>
      </c>
      <c r="H4" s="86"/>
    </row>
    <row r="5" spans="1:8" x14ac:dyDescent="0.25">
      <c r="A5" s="47" t="s">
        <v>53</v>
      </c>
      <c r="B5" s="88">
        <v>0.69468700000000005</v>
      </c>
      <c r="C5" s="88">
        <v>0.6831952</v>
      </c>
      <c r="D5" s="88">
        <v>0.7061788</v>
      </c>
      <c r="E5" s="89"/>
      <c r="F5" s="88">
        <v>0.48334739999999998</v>
      </c>
      <c r="G5" s="88">
        <v>0.47052050000000001</v>
      </c>
      <c r="H5" s="88">
        <v>0.49617430000000001</v>
      </c>
    </row>
    <row r="6" spans="1:8" x14ac:dyDescent="0.25">
      <c r="A6" s="47" t="s">
        <v>54</v>
      </c>
      <c r="B6" s="88">
        <v>0.1143878</v>
      </c>
      <c r="C6" s="88">
        <v>0.10644579999999999</v>
      </c>
      <c r="D6" s="88">
        <v>0.12232990000000001</v>
      </c>
      <c r="E6" s="89"/>
      <c r="F6" s="88">
        <v>7.3541300000000004E-2</v>
      </c>
      <c r="G6" s="88">
        <v>6.6841300000000006E-2</v>
      </c>
      <c r="H6" s="88">
        <v>8.0241199999999999E-2</v>
      </c>
    </row>
    <row r="7" spans="1:8" x14ac:dyDescent="0.25">
      <c r="A7" s="47" t="s">
        <v>56</v>
      </c>
      <c r="B7" s="88">
        <v>0.15251690000000001</v>
      </c>
      <c r="C7" s="88">
        <v>0.1435458</v>
      </c>
      <c r="D7" s="88">
        <v>0.16148799999999999</v>
      </c>
      <c r="E7" s="89"/>
      <c r="F7" s="88">
        <v>6.7474999999999993E-2</v>
      </c>
      <c r="G7" s="88">
        <v>6.1036399999999998E-2</v>
      </c>
      <c r="H7" s="88">
        <v>7.3913599999999996E-2</v>
      </c>
    </row>
    <row r="8" spans="1:8" x14ac:dyDescent="0.25">
      <c r="A8" s="47" t="s">
        <v>55</v>
      </c>
      <c r="B8" s="88">
        <v>4.3160799999999999E-2</v>
      </c>
      <c r="C8" s="88">
        <v>3.8089900000000003E-2</v>
      </c>
      <c r="D8" s="88">
        <v>4.8231700000000002E-2</v>
      </c>
      <c r="E8" s="89"/>
      <c r="F8" s="88">
        <v>2.70853E-2</v>
      </c>
      <c r="G8" s="88">
        <v>2.2918500000000001E-2</v>
      </c>
      <c r="H8" s="88">
        <v>3.1252000000000002E-2</v>
      </c>
    </row>
    <row r="9" spans="1:8" x14ac:dyDescent="0.25">
      <c r="A9" s="47" t="s">
        <v>59</v>
      </c>
      <c r="B9" s="88">
        <v>0.53644749999999997</v>
      </c>
      <c r="C9" s="88">
        <v>0.52400429999999998</v>
      </c>
      <c r="D9" s="88">
        <v>0.54889080000000001</v>
      </c>
      <c r="E9" s="89"/>
      <c r="F9" s="88">
        <v>0.4187592</v>
      </c>
      <c r="G9" s="88">
        <v>0.4060957</v>
      </c>
      <c r="H9" s="88">
        <v>0.43142259999999999</v>
      </c>
    </row>
    <row r="10" spans="1:8" x14ac:dyDescent="0.25">
      <c r="A10" s="47" t="s">
        <v>88</v>
      </c>
      <c r="B10" s="88">
        <v>7.9210199999999995E-2</v>
      </c>
      <c r="C10" s="88">
        <v>7.24712E-2</v>
      </c>
      <c r="D10" s="88">
        <v>8.59491E-2</v>
      </c>
      <c r="E10" s="89"/>
      <c r="F10" s="88">
        <v>6.6761899999999999E-2</v>
      </c>
      <c r="G10" s="88">
        <v>6.0354999999999999E-2</v>
      </c>
      <c r="H10" s="88">
        <v>7.3168899999999995E-2</v>
      </c>
    </row>
    <row r="11" spans="1:8" x14ac:dyDescent="0.25">
      <c r="A11" s="47" t="s">
        <v>57</v>
      </c>
      <c r="B11" s="88">
        <v>0.28933730000000002</v>
      </c>
      <c r="C11" s="88">
        <v>0.2780223</v>
      </c>
      <c r="D11" s="88">
        <v>0.30065229999999998</v>
      </c>
      <c r="E11" s="89"/>
      <c r="F11" s="88">
        <v>0.11058800000000001</v>
      </c>
      <c r="G11" s="88">
        <v>0.1025379</v>
      </c>
      <c r="H11" s="88">
        <v>0.11863799999999999</v>
      </c>
    </row>
    <row r="12" spans="1:8" x14ac:dyDescent="0.25">
      <c r="A12" s="47" t="s">
        <v>58</v>
      </c>
      <c r="B12" s="88">
        <v>5.3997499999999997E-2</v>
      </c>
      <c r="C12" s="88">
        <v>4.8357799999999999E-2</v>
      </c>
      <c r="D12" s="88">
        <v>5.9637200000000001E-2</v>
      </c>
      <c r="E12" s="89"/>
      <c r="F12" s="88">
        <v>6.3184500000000005E-2</v>
      </c>
      <c r="G12" s="88">
        <v>5.69396E-2</v>
      </c>
      <c r="H12" s="88">
        <v>6.9429400000000002E-2</v>
      </c>
    </row>
    <row r="13" spans="1:8" x14ac:dyDescent="0.25">
      <c r="A13" s="47" t="s">
        <v>89</v>
      </c>
      <c r="B13" s="88">
        <v>7.3248199999999999E-2</v>
      </c>
      <c r="C13" s="88">
        <v>6.6746899999999998E-2</v>
      </c>
      <c r="D13" s="88">
        <v>7.9749500000000001E-2</v>
      </c>
      <c r="E13" s="89"/>
      <c r="F13" s="88">
        <v>5.0261599999999997E-2</v>
      </c>
      <c r="G13" s="88">
        <v>4.4653600000000002E-2</v>
      </c>
      <c r="H13" s="88">
        <v>5.5869700000000001E-2</v>
      </c>
    </row>
    <row r="14" spans="1:8" x14ac:dyDescent="0.25">
      <c r="A14" s="47" t="s">
        <v>90</v>
      </c>
      <c r="B14" s="88">
        <v>0.36082110000000001</v>
      </c>
      <c r="C14" s="88">
        <v>0.34883779999999998</v>
      </c>
      <c r="D14" s="88">
        <v>0.37280449999999998</v>
      </c>
      <c r="E14" s="89"/>
      <c r="F14" s="88">
        <v>0.31615399999999999</v>
      </c>
      <c r="G14" s="88">
        <v>0.30421900000000002</v>
      </c>
      <c r="H14" s="88">
        <v>0.32808900000000002</v>
      </c>
    </row>
    <row r="15" spans="1:8" x14ac:dyDescent="0.25">
      <c r="A15" s="47" t="s">
        <v>60</v>
      </c>
      <c r="B15" s="88">
        <v>0.53147420000000001</v>
      </c>
      <c r="C15" s="88">
        <v>0.51902250000000005</v>
      </c>
      <c r="D15" s="88">
        <v>0.54392589999999996</v>
      </c>
      <c r="E15" s="89"/>
      <c r="F15" s="88">
        <v>0.44848389999999999</v>
      </c>
      <c r="G15" s="88">
        <v>0.4357182</v>
      </c>
      <c r="H15" s="88">
        <v>0.46124959999999998</v>
      </c>
    </row>
    <row r="16" spans="1:8" x14ac:dyDescent="0.25">
      <c r="A16" s="47" t="s">
        <v>91</v>
      </c>
      <c r="B16" s="88">
        <v>0.46647260000000002</v>
      </c>
      <c r="C16" s="88">
        <v>0.45402429999999999</v>
      </c>
      <c r="D16" s="88">
        <v>0.47892089999999998</v>
      </c>
      <c r="E16" s="89"/>
      <c r="F16" s="88">
        <v>0.4728117</v>
      </c>
      <c r="G16" s="88">
        <v>0.45999669999999998</v>
      </c>
      <c r="H16" s="88">
        <v>0.48562670000000002</v>
      </c>
    </row>
    <row r="17" spans="1:15" x14ac:dyDescent="0.25">
      <c r="A17" s="47" t="s">
        <v>92</v>
      </c>
      <c r="B17" s="90">
        <v>4.1186399999999998E-2</v>
      </c>
      <c r="C17" s="90">
        <v>3.6227799999999998E-2</v>
      </c>
      <c r="D17" s="90">
        <v>4.6145100000000001E-2</v>
      </c>
      <c r="E17" s="89"/>
      <c r="F17" s="88">
        <v>3.8501399999999998E-2</v>
      </c>
      <c r="G17" s="88">
        <v>3.3562700000000001E-2</v>
      </c>
      <c r="H17" s="88">
        <v>4.3439999999999999E-2</v>
      </c>
    </row>
    <row r="18" spans="1:15" x14ac:dyDescent="0.25">
      <c r="A18" s="47" t="s">
        <v>93</v>
      </c>
      <c r="B18" s="90">
        <v>6.3905900000000002E-2</v>
      </c>
      <c r="C18" s="90">
        <v>5.7802800000000001E-2</v>
      </c>
      <c r="D18" s="90">
        <v>7.0009000000000002E-2</v>
      </c>
      <c r="E18" s="89"/>
      <c r="F18" s="88">
        <v>5.6041000000000001E-2</v>
      </c>
      <c r="G18" s="88">
        <v>5.0137399999999999E-2</v>
      </c>
      <c r="H18" s="88">
        <v>6.1944699999999998E-2</v>
      </c>
    </row>
    <row r="19" spans="1:15" x14ac:dyDescent="0.25">
      <c r="A19" s="47" t="s">
        <v>94</v>
      </c>
      <c r="B19" s="88">
        <v>7.1490999999999999E-2</v>
      </c>
      <c r="C19" s="88">
        <v>6.5062099999999998E-2</v>
      </c>
      <c r="D19" s="88">
        <v>7.7920000000000003E-2</v>
      </c>
      <c r="E19" s="89"/>
      <c r="F19" s="88">
        <v>7.1777900000000006E-2</v>
      </c>
      <c r="G19" s="88">
        <v>6.5152500000000002E-2</v>
      </c>
      <c r="H19" s="88">
        <v>7.8403399999999998E-2</v>
      </c>
    </row>
    <row r="20" spans="1:15" x14ac:dyDescent="0.25">
      <c r="A20" s="91" t="s">
        <v>95</v>
      </c>
      <c r="B20" s="92">
        <v>0.21920110000000001</v>
      </c>
      <c r="C20" s="92">
        <v>0.20887800000000001</v>
      </c>
      <c r="D20" s="92">
        <v>0.22952429999999999</v>
      </c>
      <c r="E20" s="93"/>
      <c r="F20" s="92">
        <v>0.2069801</v>
      </c>
      <c r="G20" s="92">
        <v>0.19658100000000001</v>
      </c>
      <c r="H20" s="92">
        <v>0.2173793</v>
      </c>
    </row>
    <row r="23" spans="1:15" x14ac:dyDescent="0.25">
      <c r="A23" s="94"/>
      <c r="N23" s="94"/>
      <c r="O23" s="94"/>
    </row>
    <row r="24" spans="1:15" x14ac:dyDescent="0.25">
      <c r="A24" s="94"/>
      <c r="N24" s="94"/>
      <c r="O24" s="94"/>
    </row>
    <row r="25" spans="1:15" x14ac:dyDescent="0.25">
      <c r="A25" s="94"/>
      <c r="N25" s="94"/>
      <c r="O25" s="94"/>
    </row>
    <row r="26" spans="1:15" x14ac:dyDescent="0.25">
      <c r="A26" s="94"/>
      <c r="N26" s="94"/>
      <c r="O26" s="94"/>
    </row>
    <row r="27" spans="1:15" x14ac:dyDescent="0.25">
      <c r="A27" s="94"/>
      <c r="N27" s="94"/>
      <c r="O27" s="94"/>
    </row>
    <row r="28" spans="1:15" x14ac:dyDescent="0.25">
      <c r="A28" s="94"/>
      <c r="N28" s="94"/>
      <c r="O28" s="94"/>
    </row>
    <row r="29" spans="1:15" x14ac:dyDescent="0.25">
      <c r="A29" s="94"/>
      <c r="N29" s="94"/>
      <c r="O29" s="94"/>
    </row>
    <row r="30" spans="1:15" x14ac:dyDescent="0.25">
      <c r="A30" s="94"/>
      <c r="N30" s="94"/>
      <c r="O30" s="69"/>
    </row>
    <row r="31" spans="1:15" x14ac:dyDescent="0.25">
      <c r="A31" s="94"/>
      <c r="N31" s="94"/>
      <c r="O31" s="94"/>
    </row>
    <row r="32" spans="1:15" x14ac:dyDescent="0.25">
      <c r="A32" s="94"/>
      <c r="N32" s="94"/>
      <c r="O32" s="94"/>
    </row>
    <row r="33" spans="1:17" x14ac:dyDescent="0.25">
      <c r="A33" s="94"/>
      <c r="N33" s="94"/>
      <c r="O33" s="94"/>
    </row>
    <row r="34" spans="1:17" x14ac:dyDescent="0.25">
      <c r="A34" s="94"/>
      <c r="N34" s="94"/>
      <c r="O34" s="94"/>
    </row>
    <row r="35" spans="1:17" x14ac:dyDescent="0.25">
      <c r="A35" s="94"/>
      <c r="N35" s="94"/>
      <c r="O35" s="94"/>
    </row>
    <row r="36" spans="1:17" x14ac:dyDescent="0.25">
      <c r="A36" s="94"/>
      <c r="N36" s="94"/>
      <c r="O36" s="94"/>
    </row>
    <row r="37" spans="1:17" x14ac:dyDescent="0.25">
      <c r="A37" s="94"/>
      <c r="N37" s="94"/>
      <c r="O37" s="94"/>
    </row>
    <row r="38" spans="1:17" x14ac:dyDescent="0.25">
      <c r="A38" s="94"/>
      <c r="N38" s="94"/>
      <c r="O38" s="94"/>
    </row>
    <row r="39" spans="1:17" x14ac:dyDescent="0.25">
      <c r="A39" s="94"/>
      <c r="N39" s="94"/>
      <c r="O39" s="94"/>
    </row>
    <row r="40" spans="1:17" x14ac:dyDescent="0.25">
      <c r="N40" s="94"/>
      <c r="O40" s="94"/>
      <c r="Q40" s="94"/>
    </row>
    <row r="41" spans="1:17" x14ac:dyDescent="0.25">
      <c r="N41" s="94"/>
      <c r="O41" s="94"/>
      <c r="Q41" s="94"/>
    </row>
  </sheetData>
  <mergeCells count="6">
    <mergeCell ref="C4:D4"/>
    <mergeCell ref="G4:H4"/>
    <mergeCell ref="F2:H2"/>
    <mergeCell ref="B2:D2"/>
    <mergeCell ref="B3:D3"/>
    <mergeCell ref="F3:H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
  <sheetViews>
    <sheetView workbookViewId="0">
      <selection sqref="A1:XFD1048576"/>
    </sheetView>
  </sheetViews>
  <sheetFormatPr defaultColWidth="9.140625" defaultRowHeight="12.75" x14ac:dyDescent="0.2"/>
  <cols>
    <col min="1" max="1" width="23.85546875" style="4" customWidth="1"/>
    <col min="2" max="6" width="11.42578125" style="4" customWidth="1"/>
    <col min="7" max="7" width="4" style="4" customWidth="1"/>
    <col min="8" max="13" width="11.42578125" style="4" customWidth="1"/>
    <col min="14" max="14" width="13.140625" style="4" bestFit="1" customWidth="1"/>
    <col min="15" max="19" width="11.42578125" style="4" customWidth="1"/>
    <col min="20" max="20" width="2.42578125" style="4" customWidth="1"/>
    <col min="21" max="25" width="11.42578125" style="4" customWidth="1"/>
    <col min="26" max="16384" width="9.140625" style="4"/>
  </cols>
  <sheetData>
    <row r="1" spans="1:25" ht="15" x14ac:dyDescent="0.25">
      <c r="A1" s="29" t="s">
        <v>139</v>
      </c>
    </row>
    <row r="2" spans="1:25" ht="15" x14ac:dyDescent="0.25">
      <c r="A2" s="95"/>
      <c r="B2" s="26" t="s">
        <v>48</v>
      </c>
      <c r="C2" s="26"/>
      <c r="D2" s="26"/>
      <c r="E2" s="26"/>
      <c r="F2" s="26"/>
      <c r="G2" s="26"/>
      <c r="H2" s="26"/>
      <c r="I2" s="26"/>
      <c r="J2" s="26"/>
      <c r="K2" s="26"/>
      <c r="L2" s="26"/>
      <c r="M2" s="24"/>
      <c r="N2" s="95"/>
      <c r="O2" s="27" t="s">
        <v>50</v>
      </c>
      <c r="P2" s="27"/>
      <c r="Q2" s="27"/>
      <c r="R2" s="27"/>
      <c r="S2" s="27"/>
      <c r="T2" s="27"/>
      <c r="U2" s="27"/>
      <c r="V2" s="27"/>
      <c r="W2" s="27"/>
      <c r="X2" s="27"/>
      <c r="Y2" s="27"/>
    </row>
    <row r="3" spans="1:25" x14ac:dyDescent="0.2">
      <c r="A3" s="8"/>
      <c r="B3" s="25" t="s">
        <v>108</v>
      </c>
      <c r="C3" s="25"/>
      <c r="D3" s="25"/>
      <c r="E3" s="25"/>
      <c r="F3" s="25"/>
      <c r="G3" s="3"/>
      <c r="H3" s="25" t="s">
        <v>109</v>
      </c>
      <c r="I3" s="25"/>
      <c r="J3" s="25"/>
      <c r="K3" s="25"/>
      <c r="L3" s="25"/>
      <c r="M3" s="3"/>
      <c r="N3" s="8"/>
      <c r="O3" s="25" t="s">
        <v>110</v>
      </c>
      <c r="P3" s="25"/>
      <c r="Q3" s="25"/>
      <c r="R3" s="25"/>
      <c r="S3" s="25"/>
      <c r="T3" s="3"/>
      <c r="U3" s="25" t="s">
        <v>111</v>
      </c>
      <c r="V3" s="25"/>
      <c r="W3" s="25"/>
      <c r="X3" s="25"/>
      <c r="Y3" s="25"/>
    </row>
    <row r="4" spans="1:25" ht="38.25" x14ac:dyDescent="0.2">
      <c r="A4" s="9"/>
      <c r="B4" s="16" t="s">
        <v>112</v>
      </c>
      <c r="C4" s="16" t="s">
        <v>113</v>
      </c>
      <c r="D4" s="16" t="s">
        <v>114</v>
      </c>
      <c r="E4" s="16" t="s">
        <v>115</v>
      </c>
      <c r="F4" s="16" t="s">
        <v>116</v>
      </c>
      <c r="G4" s="6"/>
      <c r="H4" s="16" t="s">
        <v>112</v>
      </c>
      <c r="I4" s="16" t="s">
        <v>113</v>
      </c>
      <c r="J4" s="16" t="s">
        <v>114</v>
      </c>
      <c r="K4" s="16" t="s">
        <v>115</v>
      </c>
      <c r="L4" s="16" t="s">
        <v>116</v>
      </c>
      <c r="M4" s="6"/>
      <c r="N4" s="9"/>
      <c r="O4" s="16" t="s">
        <v>112</v>
      </c>
      <c r="P4" s="16" t="s">
        <v>113</v>
      </c>
      <c r="Q4" s="16" t="s">
        <v>114</v>
      </c>
      <c r="R4" s="16" t="s">
        <v>115</v>
      </c>
      <c r="S4" s="16" t="s">
        <v>116</v>
      </c>
      <c r="T4" s="6"/>
      <c r="U4" s="16" t="s">
        <v>112</v>
      </c>
      <c r="V4" s="16" t="s">
        <v>113</v>
      </c>
      <c r="W4" s="16" t="s">
        <v>114</v>
      </c>
      <c r="X4" s="16" t="s">
        <v>115</v>
      </c>
      <c r="Y4" s="16" t="s">
        <v>116</v>
      </c>
    </row>
    <row r="5" spans="1:25" x14ac:dyDescent="0.2">
      <c r="A5" s="4" t="s">
        <v>53</v>
      </c>
      <c r="B5" s="2">
        <v>1549631</v>
      </c>
      <c r="C5" s="10" t="s">
        <v>119</v>
      </c>
      <c r="D5" s="2">
        <v>2135475</v>
      </c>
      <c r="E5" s="5">
        <f>D5/B5</f>
        <v>1.3780538721798932</v>
      </c>
      <c r="F5" s="11" t="s">
        <v>119</v>
      </c>
      <c r="G5" s="5"/>
      <c r="H5" s="2">
        <v>930466</v>
      </c>
      <c r="I5" s="2">
        <v>755175.51969712286</v>
      </c>
      <c r="J5" s="2">
        <v>1306954.7364006932</v>
      </c>
      <c r="K5" s="5">
        <v>1.4049976972593989</v>
      </c>
      <c r="L5" s="5">
        <v>1.7306635375639183</v>
      </c>
      <c r="M5" s="5"/>
      <c r="N5" s="4" t="s">
        <v>53</v>
      </c>
      <c r="O5" s="2">
        <v>1073426</v>
      </c>
      <c r="P5" s="2">
        <v>964464.18298317294</v>
      </c>
      <c r="Q5" s="2">
        <v>1463572.4713785627</v>
      </c>
      <c r="R5" s="5">
        <v>1.3660455187407867</v>
      </c>
      <c r="S5" s="5">
        <v>1.5174980027268652</v>
      </c>
      <c r="T5" s="5"/>
      <c r="U5" s="2">
        <v>813647</v>
      </c>
      <c r="V5" s="2">
        <v>774989.46443940431</v>
      </c>
      <c r="W5" s="2">
        <v>1296006.8783795466</v>
      </c>
      <c r="X5" s="5">
        <v>1.5957436522166448</v>
      </c>
      <c r="Y5" s="5">
        <v>1.6722896734048185</v>
      </c>
    </row>
    <row r="6" spans="1:25" x14ac:dyDescent="0.2">
      <c r="A6" s="4" t="s">
        <v>55</v>
      </c>
      <c r="B6" s="2">
        <v>98745</v>
      </c>
      <c r="C6" s="10" t="s">
        <v>119</v>
      </c>
      <c r="D6" s="2">
        <v>105464</v>
      </c>
      <c r="E6" s="5">
        <f t="shared" ref="E6:E14" si="0">D6/B6</f>
        <v>1.0680439515924858</v>
      </c>
      <c r="F6" s="11" t="s">
        <v>119</v>
      </c>
      <c r="G6" s="5"/>
      <c r="H6" s="2">
        <v>100792.43803635302</v>
      </c>
      <c r="I6" s="2">
        <v>87168.714229554476</v>
      </c>
      <c r="J6" s="2">
        <v>93801.430034364457</v>
      </c>
      <c r="K6" s="5">
        <v>0.93063955850073687</v>
      </c>
      <c r="L6" s="5">
        <v>1.0760905545462454</v>
      </c>
      <c r="M6" s="5"/>
      <c r="N6" s="4" t="s">
        <v>55</v>
      </c>
      <c r="O6" s="2">
        <v>113453.74270494547</v>
      </c>
      <c r="P6" s="2">
        <v>68352.123500709291</v>
      </c>
      <c r="Q6" s="2">
        <v>75607.70232727984</v>
      </c>
      <c r="R6" s="5">
        <v>0.66641875820623842</v>
      </c>
      <c r="S6" s="5">
        <v>1.1061500134153881</v>
      </c>
      <c r="T6" s="5"/>
      <c r="U6" s="2">
        <v>64212.265158443675</v>
      </c>
      <c r="V6" s="2">
        <v>61299.970994872107</v>
      </c>
      <c r="W6" s="2">
        <v>90988.317523712671</v>
      </c>
      <c r="X6" s="5">
        <v>1.4169928019078462</v>
      </c>
      <c r="Y6" s="5">
        <v>1.4843125705773019</v>
      </c>
    </row>
    <row r="7" spans="1:25" x14ac:dyDescent="0.2">
      <c r="A7" s="4" t="s">
        <v>56</v>
      </c>
      <c r="B7" s="2">
        <v>372250</v>
      </c>
      <c r="C7" s="10" t="s">
        <v>119</v>
      </c>
      <c r="D7" s="2">
        <v>216176</v>
      </c>
      <c r="E7" s="5">
        <f t="shared" si="0"/>
        <v>0.58072800537273339</v>
      </c>
      <c r="F7" s="11" t="s">
        <v>119</v>
      </c>
      <c r="G7" s="5"/>
      <c r="H7" s="2">
        <v>119661.08846424782</v>
      </c>
      <c r="I7" s="2">
        <v>96496.2443792415</v>
      </c>
      <c r="J7" s="2">
        <v>52317.148700960715</v>
      </c>
      <c r="K7" s="5">
        <v>0.43721103804426753</v>
      </c>
      <c r="L7" s="5">
        <v>0.54216771893575688</v>
      </c>
      <c r="M7" s="5"/>
      <c r="N7" s="4" t="s">
        <v>56</v>
      </c>
      <c r="O7" s="2">
        <v>244634</v>
      </c>
      <c r="P7" s="2">
        <v>92363.333991464373</v>
      </c>
      <c r="Q7" s="2">
        <v>52647.331047107793</v>
      </c>
      <c r="R7" s="5">
        <v>0.21538457020733262</v>
      </c>
      <c r="S7" s="5">
        <v>0.57000249744095555</v>
      </c>
      <c r="T7" s="5"/>
      <c r="U7" s="2">
        <v>79244</v>
      </c>
      <c r="V7" s="2">
        <v>73708.740936724731</v>
      </c>
      <c r="W7" s="2">
        <v>44661.130317556803</v>
      </c>
      <c r="X7" s="5">
        <v>0.56481539068166853</v>
      </c>
      <c r="Y7" s="5">
        <v>0.60591362367586976</v>
      </c>
    </row>
    <row r="8" spans="1:25" x14ac:dyDescent="0.2">
      <c r="A8" s="4" t="s">
        <v>54</v>
      </c>
      <c r="B8" s="2">
        <v>170613</v>
      </c>
      <c r="C8" s="10" t="s">
        <v>119</v>
      </c>
      <c r="D8" s="2">
        <v>83435</v>
      </c>
      <c r="E8" s="5">
        <f t="shared" si="0"/>
        <v>0.48903073036638472</v>
      </c>
      <c r="F8" s="11" t="s">
        <v>119</v>
      </c>
      <c r="G8" s="5"/>
      <c r="H8" s="2">
        <v>111993.74028492319</v>
      </c>
      <c r="I8" s="2">
        <v>102330.25671675563</v>
      </c>
      <c r="J8" s="2">
        <v>58547.085972533314</v>
      </c>
      <c r="K8" s="5">
        <v>0.5227710568785694</v>
      </c>
      <c r="L8" s="5">
        <v>0.57213856244481376</v>
      </c>
      <c r="M8" s="5"/>
      <c r="N8" s="4" t="s">
        <v>54</v>
      </c>
      <c r="O8" s="2">
        <v>168068</v>
      </c>
      <c r="P8" s="2">
        <v>144945.35582265074</v>
      </c>
      <c r="Q8" s="2">
        <v>46597.170913015012</v>
      </c>
      <c r="R8" s="5">
        <v>0.27750377863451459</v>
      </c>
      <c r="S8" s="5">
        <v>0.32148095155273149</v>
      </c>
      <c r="T8" s="5"/>
      <c r="U8" s="2">
        <v>62248</v>
      </c>
      <c r="V8" s="2">
        <v>58767.306166431255</v>
      </c>
      <c r="W8" s="2">
        <v>26060.588650187623</v>
      </c>
      <c r="X8" s="5">
        <v>0.42194969926768261</v>
      </c>
      <c r="Y8" s="5">
        <v>0.44345385810918475</v>
      </c>
    </row>
    <row r="9" spans="1:25" x14ac:dyDescent="0.2">
      <c r="A9" s="4" t="s">
        <v>88</v>
      </c>
      <c r="B9" s="2">
        <v>96530</v>
      </c>
      <c r="C9" s="10" t="s">
        <v>119</v>
      </c>
      <c r="D9" s="2">
        <v>74749</v>
      </c>
      <c r="E9" s="5">
        <f t="shared" si="0"/>
        <v>0.77436030249663312</v>
      </c>
      <c r="F9" s="11" t="s">
        <v>119</v>
      </c>
      <c r="G9" s="5"/>
      <c r="H9" s="2">
        <v>93180.358543960989</v>
      </c>
      <c r="I9" s="2">
        <v>77625.619219254324</v>
      </c>
      <c r="J9" s="2">
        <v>32874.420951122207</v>
      </c>
      <c r="K9" s="5">
        <v>0.35280419033387372</v>
      </c>
      <c r="L9" s="5">
        <v>0.42349962914006628</v>
      </c>
      <c r="M9" s="5"/>
      <c r="N9" s="4" t="s">
        <v>88</v>
      </c>
      <c r="O9" s="2">
        <v>128453.24909803816</v>
      </c>
      <c r="P9" s="2">
        <v>114781.03025372468</v>
      </c>
      <c r="Q9" s="2">
        <v>78875.127365591892</v>
      </c>
      <c r="R9" s="5">
        <v>0.6140376200635671</v>
      </c>
      <c r="S9" s="5">
        <v>0.68717912002739123</v>
      </c>
      <c r="T9" s="5"/>
      <c r="U9" s="2">
        <v>87330.220841178292</v>
      </c>
      <c r="V9" s="2">
        <v>83889.340986659692</v>
      </c>
      <c r="W9" s="2">
        <v>48004.312611353824</v>
      </c>
      <c r="X9" s="5">
        <v>0.54968729208478817</v>
      </c>
      <c r="Y9" s="5">
        <v>0.57223375516786568</v>
      </c>
    </row>
    <row r="10" spans="1:25" x14ac:dyDescent="0.2">
      <c r="A10" s="4" t="s">
        <v>117</v>
      </c>
      <c r="B10" s="2">
        <v>319057</v>
      </c>
      <c r="C10" s="10" t="s">
        <v>119</v>
      </c>
      <c r="D10" s="2">
        <v>158269</v>
      </c>
      <c r="E10" s="5">
        <f t="shared" si="0"/>
        <v>0.49605242950319223</v>
      </c>
      <c r="F10" s="11" t="s">
        <v>119</v>
      </c>
      <c r="G10" s="5"/>
      <c r="H10" s="2">
        <v>195984</v>
      </c>
      <c r="I10" s="2">
        <v>174363.97846103224</v>
      </c>
      <c r="J10" s="2">
        <v>95009.322283288697</v>
      </c>
      <c r="K10" s="5">
        <v>0.48485439989484364</v>
      </c>
      <c r="L10" s="5">
        <v>0.54489076884949528</v>
      </c>
      <c r="M10" s="5"/>
      <c r="N10" s="4" t="s">
        <v>117</v>
      </c>
      <c r="O10" s="2">
        <v>330999</v>
      </c>
      <c r="P10" s="2">
        <v>262566.39036619064</v>
      </c>
      <c r="Q10" s="2">
        <v>92104.513937456577</v>
      </c>
      <c r="R10" s="5">
        <v>0.2784845361632613</v>
      </c>
      <c r="S10" s="5">
        <v>0.3507856196255818</v>
      </c>
      <c r="T10" s="5"/>
      <c r="U10" s="2">
        <v>89330.245219504446</v>
      </c>
      <c r="V10" s="2">
        <v>86342.98511441049</v>
      </c>
      <c r="W10" s="2">
        <v>41196.893145012233</v>
      </c>
      <c r="X10" s="5">
        <v>0.46117519372953952</v>
      </c>
      <c r="Y10" s="5">
        <v>0.47713074884338863</v>
      </c>
    </row>
    <row r="11" spans="1:25" x14ac:dyDescent="0.2">
      <c r="A11" s="4" t="s">
        <v>58</v>
      </c>
      <c r="B11" s="2">
        <v>34561</v>
      </c>
      <c r="C11" s="10" t="s">
        <v>119</v>
      </c>
      <c r="D11" s="2">
        <v>14047</v>
      </c>
      <c r="E11" s="5">
        <f t="shared" si="0"/>
        <v>0.4064407858568907</v>
      </c>
      <c r="F11" s="11" t="s">
        <v>119</v>
      </c>
      <c r="G11" s="5"/>
      <c r="H11" s="2">
        <v>155763.43215356086</v>
      </c>
      <c r="I11" s="2">
        <v>138173.89108984749</v>
      </c>
      <c r="J11" s="2">
        <v>31287.370976754839</v>
      </c>
      <c r="K11" s="5">
        <v>0.20086467371821831</v>
      </c>
      <c r="L11" s="5">
        <v>0.22643475355564999</v>
      </c>
      <c r="M11" s="5"/>
      <c r="N11" s="4" t="s">
        <v>58</v>
      </c>
      <c r="O11" s="2">
        <v>98560</v>
      </c>
      <c r="P11" s="2">
        <v>51001.677211897993</v>
      </c>
      <c r="Q11" s="2">
        <v>12415.964016879218</v>
      </c>
      <c r="R11" s="5">
        <v>0.12606515345413927</v>
      </c>
      <c r="S11" s="5">
        <v>0.24344226887469386</v>
      </c>
      <c r="T11" s="5"/>
      <c r="U11" s="2">
        <v>122992.3289406999</v>
      </c>
      <c r="V11" s="2">
        <v>117426.3128679287</v>
      </c>
      <c r="W11" s="2">
        <v>31168.565127174923</v>
      </c>
      <c r="X11" s="5">
        <v>0.25341877331392498</v>
      </c>
      <c r="Y11" s="5">
        <v>0.26543084225279828</v>
      </c>
    </row>
    <row r="12" spans="1:25" x14ac:dyDescent="0.2">
      <c r="A12" s="4" t="s">
        <v>89</v>
      </c>
      <c r="B12" s="2">
        <v>48275</v>
      </c>
      <c r="C12" s="10" t="s">
        <v>119</v>
      </c>
      <c r="D12" s="2">
        <v>139332</v>
      </c>
      <c r="E12" s="5">
        <f t="shared" si="0"/>
        <v>2.8862143966856553</v>
      </c>
      <c r="F12" s="11" t="s">
        <v>119</v>
      </c>
      <c r="G12" s="5"/>
      <c r="H12" s="2">
        <v>62848.969130074853</v>
      </c>
      <c r="I12" s="2">
        <v>53841.999557660696</v>
      </c>
      <c r="J12" s="2">
        <v>187998.91202550981</v>
      </c>
      <c r="K12" s="5">
        <v>2.9912807581047098</v>
      </c>
      <c r="L12" s="5">
        <v>3.4916777528698062</v>
      </c>
      <c r="M12" s="5"/>
      <c r="N12" s="4" t="s">
        <v>89</v>
      </c>
      <c r="O12" s="2">
        <v>59817</v>
      </c>
      <c r="P12" s="2">
        <v>53138.46314839663</v>
      </c>
      <c r="Q12" s="2">
        <v>154847.73128402949</v>
      </c>
      <c r="R12" s="5">
        <v>2.5901068837055905</v>
      </c>
      <c r="S12" s="5">
        <v>2.914042335992959</v>
      </c>
      <c r="T12" s="5"/>
      <c r="U12" s="2">
        <v>34779</v>
      </c>
      <c r="V12" s="2">
        <v>32665.209617680102</v>
      </c>
      <c r="W12" s="2">
        <v>105998.16884301331</v>
      </c>
      <c r="X12" s="5">
        <v>3.0620365018609963</v>
      </c>
      <c r="Y12" s="5">
        <v>3.2449866412503172</v>
      </c>
    </row>
    <row r="13" spans="1:25" x14ac:dyDescent="0.2">
      <c r="A13" s="4" t="s">
        <v>90</v>
      </c>
      <c r="B13" s="2">
        <v>289614</v>
      </c>
      <c r="C13" s="10" t="s">
        <v>119</v>
      </c>
      <c r="D13" s="2">
        <v>556308</v>
      </c>
      <c r="E13" s="5">
        <f t="shared" si="0"/>
        <v>1.9208601794112163</v>
      </c>
      <c r="F13" s="11" t="s">
        <v>119</v>
      </c>
      <c r="G13" s="5"/>
      <c r="H13" s="2">
        <v>336792</v>
      </c>
      <c r="I13" s="2">
        <v>278840.02645952499</v>
      </c>
      <c r="J13" s="2">
        <v>927854.58369956864</v>
      </c>
      <c r="K13" s="5">
        <v>2.7576548993615502</v>
      </c>
      <c r="L13" s="5">
        <v>3.3275516269334857</v>
      </c>
      <c r="M13" s="5"/>
      <c r="N13" s="4" t="s">
        <v>90</v>
      </c>
      <c r="O13" s="2">
        <v>255456</v>
      </c>
      <c r="P13" s="2">
        <v>158472.1025297131</v>
      </c>
      <c r="Q13" s="2">
        <v>295815.89853153675</v>
      </c>
      <c r="R13" s="5">
        <v>1.1597933256498327</v>
      </c>
      <c r="S13" s="5">
        <v>1.8666749150758069</v>
      </c>
      <c r="T13" s="5"/>
      <c r="U13" s="2">
        <v>248214</v>
      </c>
      <c r="V13" s="2">
        <v>218164.17645304627</v>
      </c>
      <c r="W13" s="2">
        <v>776193.57661521097</v>
      </c>
      <c r="X13" s="5">
        <v>3.1296564936028375</v>
      </c>
      <c r="Y13" s="5">
        <v>3.5578415725015464</v>
      </c>
    </row>
    <row r="14" spans="1:25" x14ac:dyDescent="0.2">
      <c r="A14" s="4" t="s">
        <v>59</v>
      </c>
      <c r="B14" s="2">
        <v>622569</v>
      </c>
      <c r="C14" s="10" t="s">
        <v>119</v>
      </c>
      <c r="D14" s="2">
        <v>434367</v>
      </c>
      <c r="E14" s="5">
        <f t="shared" si="0"/>
        <v>0.69770097772295114</v>
      </c>
      <c r="F14" s="11" t="s">
        <v>119</v>
      </c>
      <c r="G14" s="5"/>
      <c r="H14" s="2">
        <v>582518.2616380878</v>
      </c>
      <c r="I14" s="2">
        <v>494216.02125874721</v>
      </c>
      <c r="J14" s="2">
        <v>293285.23040370434</v>
      </c>
      <c r="K14" s="5">
        <v>0.50347817350646296</v>
      </c>
      <c r="L14" s="5">
        <v>0.59343529506938952</v>
      </c>
      <c r="M14" s="5"/>
      <c r="N14" s="4" t="s">
        <v>59</v>
      </c>
      <c r="O14" s="2">
        <v>510086</v>
      </c>
      <c r="P14" s="2">
        <v>442740.7068002309</v>
      </c>
      <c r="Q14" s="2">
        <v>238230.39443197369</v>
      </c>
      <c r="R14" s="5">
        <v>0.46733612224398891</v>
      </c>
      <c r="S14" s="5">
        <v>0.53808107267504013</v>
      </c>
      <c r="T14" s="5"/>
      <c r="U14" s="2">
        <v>357123</v>
      </c>
      <c r="V14" s="2">
        <v>322110.98369887378</v>
      </c>
      <c r="W14" s="2">
        <v>199379.99485356823</v>
      </c>
      <c r="X14" s="5">
        <v>0.5609348397194085</v>
      </c>
      <c r="Y14" s="5">
        <v>0.61897918712377442</v>
      </c>
    </row>
    <row r="15" spans="1:25" x14ac:dyDescent="0.2">
      <c r="A15" s="4" t="s">
        <v>60</v>
      </c>
      <c r="B15" s="2">
        <v>765040</v>
      </c>
      <c r="C15" s="10" t="s">
        <v>119</v>
      </c>
      <c r="D15" s="2">
        <v>2101043</v>
      </c>
      <c r="E15" s="11" t="s">
        <v>121</v>
      </c>
      <c r="F15" s="11" t="s">
        <v>121</v>
      </c>
      <c r="G15" s="5"/>
      <c r="H15" s="2">
        <v>940902</v>
      </c>
      <c r="I15" s="2">
        <v>501748.0746206225</v>
      </c>
      <c r="J15" s="2">
        <v>2289187.6578104235</v>
      </c>
      <c r="K15" s="11" t="s">
        <v>121</v>
      </c>
      <c r="L15" s="11" t="s">
        <v>121</v>
      </c>
      <c r="M15" s="11"/>
      <c r="N15" s="4" t="s">
        <v>60</v>
      </c>
      <c r="O15" s="2">
        <v>684554</v>
      </c>
      <c r="P15" s="2">
        <v>184813.90111601874</v>
      </c>
      <c r="Q15" s="2">
        <v>927483.95070147619</v>
      </c>
      <c r="R15" s="11" t="s">
        <v>121</v>
      </c>
      <c r="S15" s="11" t="s">
        <v>121</v>
      </c>
      <c r="T15" s="5"/>
      <c r="U15" s="2">
        <v>658561</v>
      </c>
      <c r="V15" s="2">
        <v>355878.46406778943</v>
      </c>
      <c r="W15" s="2">
        <v>1733521.5157404935</v>
      </c>
      <c r="X15" s="11" t="s">
        <v>121</v>
      </c>
      <c r="Y15" s="11" t="s">
        <v>121</v>
      </c>
    </row>
    <row r="16" spans="1:25" x14ac:dyDescent="0.2">
      <c r="A16" s="4" t="s">
        <v>118</v>
      </c>
      <c r="B16" s="2">
        <v>507497</v>
      </c>
      <c r="C16" s="10" t="s">
        <v>119</v>
      </c>
      <c r="D16" s="2">
        <v>2452825</v>
      </c>
      <c r="E16" s="11" t="s">
        <v>121</v>
      </c>
      <c r="F16" s="11" t="s">
        <v>121</v>
      </c>
      <c r="G16" s="5"/>
      <c r="H16" s="2">
        <v>578757</v>
      </c>
      <c r="I16" s="2">
        <v>526702.41482229601</v>
      </c>
      <c r="J16" s="2">
        <v>4041231.2654848848</v>
      </c>
      <c r="K16" s="11" t="s">
        <v>121</v>
      </c>
      <c r="L16" s="11" t="s">
        <v>121</v>
      </c>
      <c r="M16" s="11"/>
      <c r="N16" s="4" t="s">
        <v>118</v>
      </c>
      <c r="O16" s="2">
        <v>577399</v>
      </c>
      <c r="P16" s="2">
        <v>527712.32234119321</v>
      </c>
      <c r="Q16" s="2">
        <v>4177748.7707263534</v>
      </c>
      <c r="R16" s="11" t="s">
        <v>121</v>
      </c>
      <c r="S16" s="11" t="s">
        <v>121</v>
      </c>
      <c r="T16" s="5"/>
      <c r="U16" s="2">
        <v>589378</v>
      </c>
      <c r="V16" s="2">
        <v>551498.12331997708</v>
      </c>
      <c r="W16" s="2">
        <v>5260662.4218118042</v>
      </c>
      <c r="X16" s="11" t="s">
        <v>121</v>
      </c>
      <c r="Y16" s="11" t="s">
        <v>121</v>
      </c>
    </row>
    <row r="17" spans="1:25" x14ac:dyDescent="0.2">
      <c r="A17" s="4" t="s">
        <v>94</v>
      </c>
      <c r="B17" s="2">
        <v>66553</v>
      </c>
      <c r="C17" s="10" t="s">
        <v>119</v>
      </c>
      <c r="D17" s="2">
        <v>35301</v>
      </c>
      <c r="E17" s="11" t="s">
        <v>121</v>
      </c>
      <c r="F17" s="11" t="s">
        <v>121</v>
      </c>
      <c r="G17" s="5"/>
      <c r="H17" s="2">
        <v>88286</v>
      </c>
      <c r="I17" s="2">
        <v>71556</v>
      </c>
      <c r="J17" s="2">
        <v>39681</v>
      </c>
      <c r="K17" s="11" t="s">
        <v>121</v>
      </c>
      <c r="L17" s="11" t="s">
        <v>121</v>
      </c>
      <c r="M17" s="11"/>
      <c r="N17" s="4" t="s">
        <v>94</v>
      </c>
      <c r="O17" s="2">
        <v>75125</v>
      </c>
      <c r="P17" s="2">
        <v>47386</v>
      </c>
      <c r="Q17" s="2">
        <v>21386</v>
      </c>
      <c r="R17" s="11" t="s">
        <v>121</v>
      </c>
      <c r="S17" s="11" t="s">
        <v>121</v>
      </c>
      <c r="T17" s="5"/>
      <c r="U17" s="2">
        <v>82774</v>
      </c>
      <c r="V17" s="2">
        <v>73532</v>
      </c>
      <c r="W17" s="2">
        <v>41634</v>
      </c>
      <c r="X17" s="11" t="s">
        <v>121</v>
      </c>
      <c r="Y17" s="11" t="s">
        <v>121</v>
      </c>
    </row>
    <row r="18" spans="1:25" x14ac:dyDescent="0.2">
      <c r="A18" s="12" t="s">
        <v>95</v>
      </c>
      <c r="B18" s="13">
        <v>457543</v>
      </c>
      <c r="C18" s="14" t="s">
        <v>119</v>
      </c>
      <c r="D18" s="13">
        <v>147486</v>
      </c>
      <c r="E18" s="15" t="s">
        <v>121</v>
      </c>
      <c r="F18" s="15" t="s">
        <v>121</v>
      </c>
      <c r="G18" s="7"/>
      <c r="H18" s="13">
        <v>339855</v>
      </c>
      <c r="I18" s="13">
        <v>256808</v>
      </c>
      <c r="J18" s="13">
        <v>85043</v>
      </c>
      <c r="K18" s="15" t="s">
        <v>121</v>
      </c>
      <c r="L18" s="15" t="s">
        <v>121</v>
      </c>
      <c r="M18" s="11"/>
      <c r="N18" s="12" t="s">
        <v>95</v>
      </c>
      <c r="O18" s="13">
        <v>337829</v>
      </c>
      <c r="P18" s="13">
        <v>243068</v>
      </c>
      <c r="Q18" s="13">
        <v>84161</v>
      </c>
      <c r="R18" s="15" t="s">
        <v>121</v>
      </c>
      <c r="S18" s="15" t="s">
        <v>121</v>
      </c>
      <c r="T18" s="7"/>
      <c r="U18" s="13">
        <v>309942</v>
      </c>
      <c r="V18" s="13">
        <v>263869</v>
      </c>
      <c r="W18" s="13">
        <v>107990</v>
      </c>
      <c r="X18" s="15" t="s">
        <v>121</v>
      </c>
      <c r="Y18" s="15" t="s">
        <v>121</v>
      </c>
    </row>
    <row r="19" spans="1:25" x14ac:dyDescent="0.2">
      <c r="A19" s="4" t="s">
        <v>120</v>
      </c>
    </row>
    <row r="20" spans="1:25" x14ac:dyDescent="0.2">
      <c r="A20" s="4" t="s">
        <v>122</v>
      </c>
    </row>
    <row r="30" spans="1:25" x14ac:dyDescent="0.2">
      <c r="O30" s="68"/>
    </row>
  </sheetData>
  <mergeCells count="6">
    <mergeCell ref="B3:F3"/>
    <mergeCell ref="H3:L3"/>
    <mergeCell ref="O3:S3"/>
    <mergeCell ref="U3:Y3"/>
    <mergeCell ref="B2:L2"/>
    <mergeCell ref="O2:Y2"/>
  </mergeCells>
  <conditionalFormatting sqref="O5">
    <cfRule type="cellIs" dxfId="0" priority="4" operator="equal">
      <formula>0</formula>
    </cfRule>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30"/>
  <sheetViews>
    <sheetView workbookViewId="0">
      <selection activeCell="A19" sqref="A19"/>
    </sheetView>
  </sheetViews>
  <sheetFormatPr defaultColWidth="9.140625" defaultRowHeight="12.75" x14ac:dyDescent="0.2"/>
  <cols>
    <col min="1" max="1" width="14.42578125" style="18" bestFit="1" customWidth="1"/>
    <col min="2" max="2" width="14.28515625" style="18" bestFit="1" customWidth="1"/>
    <col min="3" max="4" width="15.85546875" style="18" bestFit="1" customWidth="1"/>
    <col min="5" max="5" width="2.85546875" style="18" customWidth="1"/>
    <col min="6" max="8" width="14.28515625" style="18" bestFit="1" customWidth="1"/>
    <col min="9" max="9" width="2.85546875" style="18" customWidth="1"/>
    <col min="10" max="12" width="14.28515625" style="18" bestFit="1" customWidth="1"/>
    <col min="13" max="13" width="2.85546875" style="18" customWidth="1"/>
    <col min="14" max="16" width="14.28515625" style="18" bestFit="1" customWidth="1"/>
    <col min="17" max="17" width="2.85546875" style="18" customWidth="1"/>
    <col min="18" max="18" width="14.28515625" style="18" bestFit="1" customWidth="1"/>
    <col min="19" max="19" width="15.85546875" style="18" bestFit="1" customWidth="1"/>
    <col min="20" max="20" width="14.28515625" style="18" bestFit="1" customWidth="1"/>
    <col min="21" max="21" width="2.85546875" style="18" customWidth="1"/>
    <col min="22" max="24" width="14.28515625" style="18" bestFit="1" customWidth="1"/>
    <col min="25" max="25" width="2.85546875" style="18" customWidth="1"/>
    <col min="26" max="28" width="14.28515625" style="18" bestFit="1" customWidth="1"/>
    <col min="29" max="29" width="2.85546875" style="18" customWidth="1"/>
    <col min="30" max="32" width="14.28515625" style="18" bestFit="1" customWidth="1"/>
    <col min="33" max="33" width="2.85546875" style="18" customWidth="1"/>
    <col min="34" max="36" width="14.28515625" style="18" bestFit="1" customWidth="1"/>
    <col min="37" max="37" width="2.85546875" style="18" customWidth="1"/>
    <col min="38" max="40" width="14.28515625" style="18" bestFit="1" customWidth="1"/>
    <col min="41" max="41" width="2.85546875" style="18" customWidth="1"/>
    <col min="42" max="42" width="14.28515625" style="18" bestFit="1" customWidth="1"/>
    <col min="43" max="44" width="15.85546875" style="18" bestFit="1" customWidth="1"/>
    <col min="45" max="45" width="2.85546875" style="18" customWidth="1"/>
    <col min="46" max="48" width="14.28515625" style="18" bestFit="1" customWidth="1"/>
    <col min="49" max="49" width="2.85546875" style="18" customWidth="1"/>
    <col min="50" max="52" width="14.28515625" style="18" bestFit="1" customWidth="1"/>
    <col min="53" max="53" width="2.85546875" style="18" customWidth="1"/>
    <col min="54" max="56" width="14.28515625" style="18" bestFit="1" customWidth="1"/>
    <col min="57" max="16384" width="9.140625" style="18"/>
  </cols>
  <sheetData>
    <row r="1" spans="1:56" ht="15" x14ac:dyDescent="0.25">
      <c r="A1" s="29" t="s">
        <v>140</v>
      </c>
    </row>
    <row r="2" spans="1:56" x14ac:dyDescent="0.2">
      <c r="A2" s="20"/>
      <c r="B2" s="28" t="s">
        <v>53</v>
      </c>
      <c r="C2" s="28"/>
      <c r="D2" s="28"/>
      <c r="E2" s="20"/>
      <c r="F2" s="28" t="s">
        <v>54</v>
      </c>
      <c r="G2" s="28"/>
      <c r="H2" s="28"/>
      <c r="I2" s="20"/>
      <c r="J2" s="28" t="s">
        <v>56</v>
      </c>
      <c r="K2" s="28"/>
      <c r="L2" s="28"/>
      <c r="M2" s="20"/>
      <c r="N2" s="28" t="s">
        <v>55</v>
      </c>
      <c r="O2" s="28"/>
      <c r="P2" s="28"/>
      <c r="Q2" s="20"/>
      <c r="R2" s="28" t="s">
        <v>59</v>
      </c>
      <c r="S2" s="28"/>
      <c r="T2" s="28"/>
      <c r="U2" s="20"/>
      <c r="V2" s="28" t="s">
        <v>88</v>
      </c>
      <c r="W2" s="28"/>
      <c r="X2" s="28"/>
      <c r="Y2" s="20"/>
      <c r="Z2" s="28" t="s">
        <v>90</v>
      </c>
      <c r="AA2" s="28"/>
      <c r="AB2" s="28"/>
      <c r="AC2" s="20"/>
      <c r="AD2" s="28" t="s">
        <v>89</v>
      </c>
      <c r="AE2" s="28"/>
      <c r="AF2" s="28"/>
      <c r="AG2" s="20"/>
      <c r="AH2" s="28" t="s">
        <v>135</v>
      </c>
      <c r="AI2" s="28"/>
      <c r="AJ2" s="28"/>
      <c r="AK2" s="20"/>
      <c r="AL2" s="28" t="s">
        <v>117</v>
      </c>
      <c r="AM2" s="28"/>
      <c r="AN2" s="28"/>
      <c r="AO2" s="20"/>
      <c r="AP2" s="28" t="s">
        <v>136</v>
      </c>
      <c r="AQ2" s="28"/>
      <c r="AR2" s="28"/>
      <c r="AS2" s="20"/>
      <c r="AT2" s="28" t="s">
        <v>60</v>
      </c>
      <c r="AU2" s="28"/>
      <c r="AV2" s="28"/>
      <c r="AW2" s="20"/>
      <c r="AX2" s="28" t="s">
        <v>137</v>
      </c>
      <c r="AY2" s="28"/>
      <c r="AZ2" s="28"/>
      <c r="BA2" s="20"/>
      <c r="BB2" s="28" t="s">
        <v>138</v>
      </c>
      <c r="BC2" s="28"/>
      <c r="BD2" s="28"/>
    </row>
    <row r="3" spans="1:56" x14ac:dyDescent="0.2">
      <c r="B3" s="21" t="s">
        <v>123</v>
      </c>
      <c r="C3" s="21" t="s">
        <v>124</v>
      </c>
      <c r="D3" s="21" t="s">
        <v>125</v>
      </c>
      <c r="F3" s="21" t="s">
        <v>123</v>
      </c>
      <c r="G3" s="21" t="s">
        <v>124</v>
      </c>
      <c r="H3" s="21" t="s">
        <v>125</v>
      </c>
      <c r="J3" s="21" t="s">
        <v>123</v>
      </c>
      <c r="K3" s="21" t="s">
        <v>124</v>
      </c>
      <c r="L3" s="21" t="s">
        <v>125</v>
      </c>
      <c r="N3" s="21" t="s">
        <v>123</v>
      </c>
      <c r="O3" s="21" t="s">
        <v>124</v>
      </c>
      <c r="P3" s="21" t="s">
        <v>125</v>
      </c>
      <c r="R3" s="21" t="s">
        <v>123</v>
      </c>
      <c r="S3" s="21" t="s">
        <v>124</v>
      </c>
      <c r="T3" s="21" t="s">
        <v>125</v>
      </c>
      <c r="V3" s="21" t="s">
        <v>123</v>
      </c>
      <c r="W3" s="21" t="s">
        <v>124</v>
      </c>
      <c r="X3" s="21" t="s">
        <v>125</v>
      </c>
      <c r="Z3" s="21" t="s">
        <v>123</v>
      </c>
      <c r="AA3" s="21" t="s">
        <v>124</v>
      </c>
      <c r="AB3" s="21" t="s">
        <v>125</v>
      </c>
      <c r="AD3" s="21" t="s">
        <v>123</v>
      </c>
      <c r="AE3" s="21" t="s">
        <v>124</v>
      </c>
      <c r="AF3" s="21" t="s">
        <v>125</v>
      </c>
      <c r="AH3" s="21" t="s">
        <v>123</v>
      </c>
      <c r="AI3" s="21" t="s">
        <v>124</v>
      </c>
      <c r="AJ3" s="21" t="s">
        <v>125</v>
      </c>
      <c r="AL3" s="21" t="s">
        <v>123</v>
      </c>
      <c r="AM3" s="21" t="s">
        <v>124</v>
      </c>
      <c r="AN3" s="21" t="s">
        <v>125</v>
      </c>
      <c r="AP3" s="21" t="s">
        <v>123</v>
      </c>
      <c r="AQ3" s="21" t="s">
        <v>124</v>
      </c>
      <c r="AR3" s="21" t="s">
        <v>125</v>
      </c>
      <c r="AT3" s="21" t="s">
        <v>123</v>
      </c>
      <c r="AU3" s="21" t="s">
        <v>124</v>
      </c>
      <c r="AV3" s="21" t="s">
        <v>125</v>
      </c>
      <c r="AX3" s="21" t="s">
        <v>123</v>
      </c>
      <c r="AY3" s="21" t="s">
        <v>124</v>
      </c>
      <c r="AZ3" s="21" t="s">
        <v>125</v>
      </c>
      <c r="BB3" s="21" t="s">
        <v>123</v>
      </c>
      <c r="BC3" s="21" t="s">
        <v>124</v>
      </c>
      <c r="BD3" s="21" t="s">
        <v>125</v>
      </c>
    </row>
    <row r="4" spans="1:56" x14ac:dyDescent="0.2">
      <c r="A4" s="17" t="s">
        <v>126</v>
      </c>
      <c r="B4" s="19">
        <v>0.77980673313140869</v>
      </c>
      <c r="C4" s="19">
        <v>0.29380166530609131</v>
      </c>
      <c r="D4" s="19">
        <v>7.0091724395751953E-2</v>
      </c>
      <c r="F4" s="19">
        <v>0.20139938592910767</v>
      </c>
      <c r="G4" s="19">
        <v>5.6772087700664997E-3</v>
      </c>
      <c r="H4" s="19">
        <v>0</v>
      </c>
      <c r="J4" s="19">
        <v>9.3758344650268555E-2</v>
      </c>
      <c r="K4" s="19">
        <v>0.54147559404373169</v>
      </c>
      <c r="L4" s="19">
        <v>0.95953488349914551</v>
      </c>
      <c r="N4" s="19">
        <v>7.1664204597473145</v>
      </c>
      <c r="O4" s="19">
        <v>2.096229076385498</v>
      </c>
      <c r="P4" s="19">
        <v>1.0314768552780151</v>
      </c>
      <c r="R4" s="19">
        <v>0.19015413522720337</v>
      </c>
      <c r="S4" s="19">
        <v>0.10464810580015182</v>
      </c>
      <c r="T4" s="19">
        <v>2.9190417379140854E-2</v>
      </c>
      <c r="V4" s="19">
        <v>5.4097883403301239E-2</v>
      </c>
      <c r="W4" s="19"/>
      <c r="X4" s="19"/>
      <c r="Z4" s="19">
        <v>0.11695080250501633</v>
      </c>
      <c r="AA4" s="19"/>
      <c r="AB4" s="19">
        <v>0.63216060400009155</v>
      </c>
      <c r="AD4" s="19">
        <v>0.33079734444618225</v>
      </c>
      <c r="AE4" s="19"/>
      <c r="AF4" s="19"/>
      <c r="AH4" s="19">
        <v>5.5054705590009689E-2</v>
      </c>
      <c r="AI4" s="19"/>
      <c r="AJ4" s="19"/>
      <c r="AL4" s="19">
        <v>0.40082120895385742</v>
      </c>
      <c r="AM4" s="19">
        <v>0.26356589794158936</v>
      </c>
      <c r="AN4" s="19">
        <v>5.5777993984520435E-3</v>
      </c>
      <c r="AP4" s="19">
        <v>8.4389328956604004E-2</v>
      </c>
      <c r="AQ4" s="19">
        <v>1.199115626513958E-2</v>
      </c>
      <c r="AR4" s="19">
        <v>1.5821615234017372E-2</v>
      </c>
      <c r="AT4" s="19">
        <v>2.5375969409942627</v>
      </c>
      <c r="AU4" s="19">
        <v>2.6801993846893311</v>
      </c>
      <c r="AV4" s="19">
        <v>5.7539443969726563</v>
      </c>
      <c r="AX4" s="19">
        <v>0.50874578952789307</v>
      </c>
      <c r="AY4" s="19">
        <v>1.0417916774749756</v>
      </c>
      <c r="AZ4" s="19">
        <v>2.1893107891082764</v>
      </c>
      <c r="BB4" s="19">
        <v>6.9733333587646484</v>
      </c>
      <c r="BC4" s="19">
        <v>3.1530866622924805</v>
      </c>
      <c r="BD4" s="19">
        <v>12.420660972595215</v>
      </c>
    </row>
    <row r="5" spans="1:56" x14ac:dyDescent="0.2">
      <c r="A5" s="17" t="s">
        <v>127</v>
      </c>
      <c r="B5" s="19">
        <v>0.42275503277778625</v>
      </c>
      <c r="C5" s="19">
        <v>0.27005547285079956</v>
      </c>
      <c r="D5" s="19">
        <v>0.49845278263092041</v>
      </c>
      <c r="F5" s="19">
        <v>0.17343303561210632</v>
      </c>
      <c r="G5" s="19">
        <v>1.7611641436815262E-2</v>
      </c>
      <c r="H5" s="19">
        <v>2.7211682870984077E-2</v>
      </c>
      <c r="J5" s="19">
        <v>2.915424108505249</v>
      </c>
      <c r="K5" s="19">
        <v>0</v>
      </c>
      <c r="L5" s="19">
        <v>0.19141446053981781</v>
      </c>
      <c r="N5" s="19"/>
      <c r="O5" s="19">
        <v>1.0174361988902092E-2</v>
      </c>
      <c r="P5" s="19">
        <v>0</v>
      </c>
      <c r="R5" s="19"/>
      <c r="S5" s="19"/>
      <c r="T5" s="19"/>
      <c r="V5" s="19"/>
      <c r="W5" s="19">
        <v>8.9766986668109894E-2</v>
      </c>
      <c r="X5" s="19">
        <v>0.15524777770042419</v>
      </c>
      <c r="Z5" s="19">
        <v>0.50843346118927002</v>
      </c>
      <c r="AA5" s="19">
        <v>0.86151242256164551</v>
      </c>
      <c r="AB5" s="19">
        <v>0.41313022375106812</v>
      </c>
      <c r="AD5" s="19"/>
      <c r="AE5" s="19"/>
      <c r="AF5" s="19"/>
      <c r="AH5" s="19"/>
      <c r="AI5" s="19"/>
      <c r="AJ5" s="19"/>
      <c r="AL5" s="19">
        <v>9.408993273973465E-2</v>
      </c>
      <c r="AM5" s="19">
        <v>0</v>
      </c>
      <c r="AN5" s="19">
        <v>0</v>
      </c>
      <c r="AP5" s="19">
        <v>4.3092798441648483E-2</v>
      </c>
      <c r="AQ5" s="19">
        <v>2.2381145507097244E-2</v>
      </c>
      <c r="AR5" s="19">
        <v>8.2721680402755737E-2</v>
      </c>
      <c r="AT5" s="19">
        <v>0.44941997528076172</v>
      </c>
      <c r="AU5" s="19">
        <v>1.2828577756881714</v>
      </c>
      <c r="AV5" s="19">
        <v>0.29377028346061707</v>
      </c>
      <c r="AX5" s="19"/>
      <c r="AY5" s="19"/>
      <c r="AZ5" s="19"/>
      <c r="BB5" s="19"/>
      <c r="BC5" s="19"/>
      <c r="BD5" s="19"/>
    </row>
    <row r="6" spans="1:56" x14ac:dyDescent="0.2">
      <c r="A6" s="17" t="s">
        <v>128</v>
      </c>
      <c r="B6" s="19">
        <v>0.84259319305419922</v>
      </c>
      <c r="C6" s="19">
        <v>0.51463538408279419</v>
      </c>
      <c r="D6" s="19">
        <v>0.29162728786468506</v>
      </c>
      <c r="F6" s="19">
        <v>1.4059529304504395</v>
      </c>
      <c r="G6" s="19">
        <v>0</v>
      </c>
      <c r="H6" s="19">
        <v>0.81616735458374023</v>
      </c>
      <c r="J6" s="19">
        <v>0.12191702425479889</v>
      </c>
      <c r="K6" s="19">
        <v>0.23752379417419434</v>
      </c>
      <c r="L6" s="19">
        <v>0</v>
      </c>
      <c r="N6" s="19">
        <v>4.909307137131691E-2</v>
      </c>
      <c r="O6" s="19">
        <v>0.55074703693389893</v>
      </c>
      <c r="P6" s="19">
        <v>2.2137396037578583E-2</v>
      </c>
      <c r="R6" s="19">
        <v>0.24308501183986664</v>
      </c>
      <c r="S6" s="19">
        <v>0.72619402408599854</v>
      </c>
      <c r="T6" s="19">
        <v>0.31966397166252136</v>
      </c>
      <c r="V6" s="19"/>
      <c r="W6" s="19"/>
      <c r="X6" s="19">
        <v>1.0894534643739462E-3</v>
      </c>
      <c r="Z6" s="19">
        <v>0.11106894165277481</v>
      </c>
      <c r="AA6" s="19">
        <v>0.279205322265625</v>
      </c>
      <c r="AB6" s="19">
        <v>9.0079501271247864E-2</v>
      </c>
      <c r="AD6" s="19">
        <v>0.15607912838459015</v>
      </c>
      <c r="AE6" s="19">
        <v>0.1058078333735466</v>
      </c>
      <c r="AF6" s="19">
        <v>0.51679635047912598</v>
      </c>
      <c r="AH6" s="19">
        <v>0.10908950120210648</v>
      </c>
      <c r="AI6" s="19"/>
      <c r="AJ6" s="19"/>
      <c r="AL6" s="19">
        <v>0.57506042718887329</v>
      </c>
      <c r="AM6" s="19">
        <v>0.21398012340068817</v>
      </c>
      <c r="AN6" s="19">
        <v>0.38217368721961975</v>
      </c>
      <c r="AP6" s="19">
        <v>0.22433401644229889</v>
      </c>
      <c r="AQ6" s="19">
        <v>0.57522213459014893</v>
      </c>
      <c r="AR6" s="19">
        <v>0.52474194765090942</v>
      </c>
      <c r="AT6" s="19">
        <v>0.22511708736419678</v>
      </c>
      <c r="AU6" s="19">
        <v>1.0164889097213745</v>
      </c>
      <c r="AV6" s="19">
        <v>0.12557953596115112</v>
      </c>
      <c r="AX6" s="19"/>
      <c r="AY6" s="19"/>
      <c r="AZ6" s="19"/>
      <c r="BB6" s="19"/>
      <c r="BC6" s="19">
        <v>7.5357039459049702E-3</v>
      </c>
      <c r="BD6" s="19"/>
    </row>
    <row r="7" spans="1:56" x14ac:dyDescent="0.2">
      <c r="A7" s="17" t="s">
        <v>129</v>
      </c>
      <c r="B7" s="19">
        <v>30.002779006958008</v>
      </c>
      <c r="C7" s="19">
        <v>27.379152297973633</v>
      </c>
      <c r="D7" s="19">
        <v>28.232185363769531</v>
      </c>
      <c r="F7" s="19">
        <v>35.181068420410156</v>
      </c>
      <c r="G7" s="19">
        <v>28.98234748840332</v>
      </c>
      <c r="H7" s="19">
        <v>46.608386993408203</v>
      </c>
      <c r="J7" s="19">
        <v>45.213478088378906</v>
      </c>
      <c r="K7" s="19">
        <v>35.314357757568359</v>
      </c>
      <c r="L7" s="19">
        <v>54.715103149414063</v>
      </c>
      <c r="N7" s="19">
        <v>15.030886650085449</v>
      </c>
      <c r="O7" s="19">
        <v>10.191514015197754</v>
      </c>
      <c r="P7" s="19">
        <v>9.4225959777832031</v>
      </c>
      <c r="R7" s="19">
        <v>36.563507080078125</v>
      </c>
      <c r="S7" s="19">
        <v>35.551033020019531</v>
      </c>
      <c r="T7" s="19">
        <v>42.260513305664063</v>
      </c>
      <c r="V7" s="19">
        <v>12.374271392822266</v>
      </c>
      <c r="W7" s="19">
        <v>2.6811821460723877</v>
      </c>
      <c r="X7" s="19">
        <v>7.4633855819702148</v>
      </c>
      <c r="Z7" s="19">
        <v>75.895294189453125</v>
      </c>
      <c r="AA7" s="19">
        <v>77.204681396484375</v>
      </c>
      <c r="AB7" s="19">
        <v>78.610450744628906</v>
      </c>
      <c r="AD7" s="19">
        <v>28.708456039428711</v>
      </c>
      <c r="AE7" s="19">
        <v>23.929908752441406</v>
      </c>
      <c r="AF7" s="19">
        <v>25.60264778137207</v>
      </c>
      <c r="AH7" s="19">
        <v>32.407241821289063</v>
      </c>
      <c r="AI7" s="19">
        <v>15.838871955871582</v>
      </c>
      <c r="AJ7" s="19">
        <v>27.991428375244141</v>
      </c>
      <c r="AL7" s="19">
        <v>31.467937469482422</v>
      </c>
      <c r="AM7" s="19">
        <v>26.281744003295898</v>
      </c>
      <c r="AN7" s="19">
        <v>31.79981803894043</v>
      </c>
      <c r="AP7" s="19">
        <v>62.114891052246094</v>
      </c>
      <c r="AQ7" s="19">
        <v>61.634731292724609</v>
      </c>
      <c r="AR7" s="19">
        <v>62.144950866699219</v>
      </c>
      <c r="AT7" s="19">
        <v>66.522918701171875</v>
      </c>
      <c r="AU7" s="19">
        <v>57.541522979736328</v>
      </c>
      <c r="AV7" s="19">
        <v>59.456295013427734</v>
      </c>
      <c r="AX7" s="19">
        <v>2.7085102628916502E-3</v>
      </c>
      <c r="AY7" s="19">
        <v>5.6456901133060455E-2</v>
      </c>
      <c r="AZ7" s="19"/>
      <c r="BB7" s="19">
        <v>7.9095549881458282E-2</v>
      </c>
      <c r="BC7" s="19">
        <v>6.7809158936142921E-3</v>
      </c>
      <c r="BD7" s="19">
        <v>3.7563875317573547E-2</v>
      </c>
    </row>
    <row r="8" spans="1:56" x14ac:dyDescent="0.2">
      <c r="A8" s="17" t="s">
        <v>130</v>
      </c>
      <c r="B8" s="19">
        <v>3.7122805118560791</v>
      </c>
      <c r="C8" s="19">
        <v>1.297028660774231</v>
      </c>
      <c r="D8" s="19">
        <v>1.7122312784194946</v>
      </c>
      <c r="F8" s="19">
        <v>3.9029049873352051</v>
      </c>
      <c r="G8" s="19">
        <v>1.5053547620773315</v>
      </c>
      <c r="H8" s="19">
        <v>6.0996131896972656</v>
      </c>
      <c r="J8" s="19">
        <v>3.9850339889526367</v>
      </c>
      <c r="K8" s="19">
        <v>1.3696523904800415</v>
      </c>
      <c r="L8" s="19">
        <v>3.2269020080566406</v>
      </c>
      <c r="N8" s="19">
        <v>9.6562280654907227</v>
      </c>
      <c r="O8" s="19">
        <v>6.5052175521850586</v>
      </c>
      <c r="P8" s="19">
        <v>5.8611888885498047</v>
      </c>
      <c r="R8" s="19">
        <v>15.202666282653809</v>
      </c>
      <c r="S8" s="19">
        <v>11.076647758483887</v>
      </c>
      <c r="T8" s="19">
        <v>11.200838088989258</v>
      </c>
      <c r="V8" s="19">
        <v>12.635867118835449</v>
      </c>
      <c r="W8" s="19">
        <v>3.8759396076202393</v>
      </c>
      <c r="X8" s="19">
        <v>6.0080571174621582</v>
      </c>
      <c r="Z8" s="19">
        <v>2.2528056055307388E-2</v>
      </c>
      <c r="AA8" s="19"/>
      <c r="AB8" s="19">
        <v>5.968636367470026E-3</v>
      </c>
      <c r="AD8" s="19">
        <v>21.289722442626953</v>
      </c>
      <c r="AE8" s="19">
        <v>20.593986511230469</v>
      </c>
      <c r="AF8" s="19">
        <v>16.985012054443359</v>
      </c>
      <c r="AH8" s="19">
        <v>9.7834615707397461</v>
      </c>
      <c r="AI8" s="19">
        <v>2.1190094947814941</v>
      </c>
      <c r="AJ8" s="19">
        <v>6.5026049613952637</v>
      </c>
      <c r="AL8" s="19">
        <v>15.32539176940918</v>
      </c>
      <c r="AM8" s="19">
        <v>9.1734476089477539</v>
      </c>
      <c r="AN8" s="19">
        <v>17.390625</v>
      </c>
      <c r="AP8" s="19">
        <v>4.981197789311409E-2</v>
      </c>
      <c r="AQ8" s="19">
        <v>0.22066637873649597</v>
      </c>
      <c r="AR8" s="19">
        <v>1.6273729503154755E-2</v>
      </c>
      <c r="AT8" s="19">
        <v>4.15115209762007E-5</v>
      </c>
      <c r="AU8" s="19">
        <v>2.493567205965519E-2</v>
      </c>
      <c r="AV8" s="19"/>
      <c r="AX8" s="19"/>
      <c r="AY8" s="19"/>
      <c r="AZ8" s="19"/>
      <c r="BB8" s="19"/>
      <c r="BC8" s="19"/>
      <c r="BD8" s="19"/>
    </row>
    <row r="9" spans="1:56" x14ac:dyDescent="0.2">
      <c r="A9" s="17" t="s">
        <v>131</v>
      </c>
      <c r="B9" s="19">
        <v>19.13616943359375</v>
      </c>
      <c r="C9" s="19">
        <v>20.553718566894531</v>
      </c>
      <c r="D9" s="19">
        <v>3.8164818286895752</v>
      </c>
      <c r="F9" s="19">
        <v>38.578571319580078</v>
      </c>
      <c r="G9" s="19">
        <v>52.525279998779297</v>
      </c>
      <c r="H9" s="19">
        <v>14.277259826660156</v>
      </c>
      <c r="J9" s="19">
        <v>26.924598693847656</v>
      </c>
      <c r="K9" s="19">
        <v>42.887195587158203</v>
      </c>
      <c r="L9" s="19">
        <v>12.90061092376709</v>
      </c>
      <c r="N9" s="19">
        <v>14.849685668945313</v>
      </c>
      <c r="O9" s="19">
        <v>19.782058715820313</v>
      </c>
      <c r="P9" s="19">
        <v>4.8893165588378906</v>
      </c>
      <c r="R9" s="19">
        <v>10.341507911682129</v>
      </c>
      <c r="S9" s="19">
        <v>10.880460739135742</v>
      </c>
      <c r="T9" s="19">
        <v>2.4532735347747803</v>
      </c>
      <c r="V9" s="19">
        <v>4.2535123825073242</v>
      </c>
      <c r="W9" s="19">
        <v>8.5368947982788086</v>
      </c>
      <c r="X9" s="19">
        <v>3.7654109001159668</v>
      </c>
      <c r="Z9" s="19">
        <v>0.71082121133804321</v>
      </c>
      <c r="AA9" s="19">
        <v>0.41997358202934265</v>
      </c>
      <c r="AB9" s="19">
        <v>1.1942172050476074</v>
      </c>
      <c r="AD9" s="19">
        <v>5.8558750152587891</v>
      </c>
      <c r="AE9" s="19">
        <v>2.8066353797912598</v>
      </c>
      <c r="AF9" s="19">
        <v>5.0532225519418716E-2</v>
      </c>
      <c r="AH9" s="19">
        <v>22.658624649047852</v>
      </c>
      <c r="AI9" s="19">
        <v>39.575687408447266</v>
      </c>
      <c r="AJ9" s="19">
        <v>15.322542190551758</v>
      </c>
      <c r="AL9" s="19">
        <v>16.407255172729492</v>
      </c>
      <c r="AM9" s="19">
        <v>32.541275024414063</v>
      </c>
      <c r="AN9" s="19">
        <v>7.0204930305480957</v>
      </c>
      <c r="AP9" s="19">
        <v>4.824343603104353E-3</v>
      </c>
      <c r="AQ9" s="19">
        <v>1.7876995727419853E-2</v>
      </c>
      <c r="AR9" s="19">
        <v>1.259826822206378E-3</v>
      </c>
      <c r="AT9" s="19">
        <v>6.0065302848815918</v>
      </c>
      <c r="AU9" s="19">
        <v>4.1144185066223145</v>
      </c>
      <c r="AV9" s="19">
        <v>0.99351435899734497</v>
      </c>
      <c r="AX9" s="19">
        <v>4.2779273986816406</v>
      </c>
      <c r="AY9" s="19">
        <v>8.1054830551147461</v>
      </c>
      <c r="AZ9" s="19">
        <v>3.7794170379638672</v>
      </c>
      <c r="BB9" s="19">
        <v>0.65989333391189575</v>
      </c>
      <c r="BC9" s="19">
        <v>0.99196863174438477</v>
      </c>
      <c r="BD9" s="19">
        <v>0.14322741329669952</v>
      </c>
    </row>
    <row r="10" spans="1:56" x14ac:dyDescent="0.2">
      <c r="A10" s="17" t="s">
        <v>132</v>
      </c>
      <c r="B10" s="19">
        <v>2.0599472522735596</v>
      </c>
      <c r="C10" s="19">
        <v>2.6219618320465088</v>
      </c>
      <c r="D10" s="19">
        <v>1.8502678871154785</v>
      </c>
      <c r="F10" s="19">
        <v>5.4153456687927246</v>
      </c>
      <c r="G10" s="19">
        <v>2.6847152709960938</v>
      </c>
      <c r="H10" s="19">
        <v>5.2192859649658203</v>
      </c>
      <c r="J10" s="19">
        <v>4.5780839920043945</v>
      </c>
      <c r="K10" s="19">
        <v>1.5029895305633545</v>
      </c>
      <c r="L10" s="19">
        <v>2.9284069538116455</v>
      </c>
      <c r="N10" s="19">
        <v>2.8784399032592773</v>
      </c>
      <c r="O10" s="19">
        <v>1.221842885017395</v>
      </c>
      <c r="P10" s="19">
        <v>1.3154629468917847</v>
      </c>
      <c r="R10" s="19">
        <v>3.0614743232727051</v>
      </c>
      <c r="S10" s="19">
        <v>3.2630019187927246</v>
      </c>
      <c r="T10" s="19">
        <v>1.6669851541519165</v>
      </c>
      <c r="V10" s="19">
        <v>1.276261568069458</v>
      </c>
      <c r="W10" s="19">
        <v>0.54742151498794556</v>
      </c>
      <c r="X10" s="19">
        <v>0.59310591220855713</v>
      </c>
      <c r="Z10" s="19">
        <v>6.7842960357666016</v>
      </c>
      <c r="AA10" s="19">
        <v>7.2149238586425781</v>
      </c>
      <c r="AB10" s="19">
        <v>8.0308809280395508</v>
      </c>
      <c r="AD10" s="19">
        <v>4.513516902923584</v>
      </c>
      <c r="AE10" s="19">
        <v>4.801628589630127</v>
      </c>
      <c r="AF10" s="19">
        <v>1.5069254636764526</v>
      </c>
      <c r="AH10" s="19">
        <v>5.0433897972106934</v>
      </c>
      <c r="AI10" s="19">
        <v>3.2446091175079346</v>
      </c>
      <c r="AJ10" s="19">
        <v>3.6585583686828613</v>
      </c>
      <c r="AL10" s="19">
        <v>4.1443276405334473</v>
      </c>
      <c r="AM10" s="19">
        <v>2.8551077842712402</v>
      </c>
      <c r="AN10" s="19">
        <v>3.7387797832489014</v>
      </c>
      <c r="AP10" s="19">
        <v>6.1758990287780762</v>
      </c>
      <c r="AQ10" s="19">
        <v>5.0856342315673828</v>
      </c>
      <c r="AR10" s="19">
        <v>5.3186030387878418</v>
      </c>
      <c r="AT10" s="19">
        <v>4.4395170211791992</v>
      </c>
      <c r="AU10" s="19">
        <v>6.1384577751159668</v>
      </c>
      <c r="AV10" s="19">
        <v>4.9517703056335449</v>
      </c>
      <c r="AX10" s="19"/>
      <c r="AY10" s="19">
        <v>0.2036689817905426</v>
      </c>
      <c r="AZ10" s="19">
        <v>1.1241976171731949E-2</v>
      </c>
      <c r="BB10" s="19"/>
      <c r="BC10" s="19">
        <v>8.1285648047924042E-2</v>
      </c>
      <c r="BD10" s="19"/>
    </row>
    <row r="11" spans="1:56" x14ac:dyDescent="0.2">
      <c r="A11" s="17" t="s">
        <v>133</v>
      </c>
      <c r="B11" s="19">
        <v>1.9431372880935669</v>
      </c>
      <c r="C11" s="19">
        <v>0.36460402607917786</v>
      </c>
      <c r="D11" s="19">
        <v>0.16151164472103119</v>
      </c>
      <c r="F11" s="19">
        <v>0.96184146404266357</v>
      </c>
      <c r="G11" s="19">
        <v>1.2438027858734131</v>
      </c>
      <c r="H11" s="19">
        <v>0.24543432891368866</v>
      </c>
      <c r="J11" s="19">
        <v>4.2515487670898438</v>
      </c>
      <c r="K11" s="19">
        <v>0.50851476192474365</v>
      </c>
      <c r="L11" s="19">
        <v>0.52466809749603271</v>
      </c>
      <c r="N11" s="19">
        <v>2.5246946811676025</v>
      </c>
      <c r="O11" s="19">
        <v>0.16909757256507874</v>
      </c>
      <c r="P11" s="19">
        <v>0.19768324494361877</v>
      </c>
      <c r="R11" s="19">
        <v>1.2297900915145874</v>
      </c>
      <c r="S11" s="19">
        <v>0.4244924783706665</v>
      </c>
      <c r="T11" s="19">
        <v>0.11171955615282059</v>
      </c>
      <c r="V11" s="19">
        <v>20.808326721191406</v>
      </c>
      <c r="W11" s="19">
        <v>0.95090603828430176</v>
      </c>
      <c r="X11" s="19">
        <v>1.8516995906829834</v>
      </c>
      <c r="Z11" s="19">
        <v>0.59268951416015625</v>
      </c>
      <c r="AA11" s="19">
        <v>0.18568605184555054</v>
      </c>
      <c r="AB11" s="19">
        <v>0.49882447719573975</v>
      </c>
      <c r="AD11" s="19">
        <v>1.8481181859970093</v>
      </c>
      <c r="AE11" s="19">
        <v>3.7336153984069824</v>
      </c>
      <c r="AF11" s="19">
        <v>0.53931862115859985</v>
      </c>
      <c r="AH11" s="19">
        <v>9.9686594009399414</v>
      </c>
      <c r="AI11" s="19">
        <v>0.68250852823257446</v>
      </c>
      <c r="AJ11" s="19">
        <v>0.53208327293395996</v>
      </c>
      <c r="AL11" s="19">
        <v>1.1340150833129883</v>
      </c>
      <c r="AM11" s="19">
        <v>0.14231389760971069</v>
      </c>
      <c r="AN11" s="19">
        <v>0.1550438404083252</v>
      </c>
      <c r="AP11" s="19">
        <v>5.7041417807340622E-2</v>
      </c>
      <c r="AQ11" s="19">
        <v>1.5130387619137764E-2</v>
      </c>
      <c r="AR11" s="19">
        <v>1.1447085998952389E-2</v>
      </c>
      <c r="AT11" s="19">
        <v>1.3833502531051636</v>
      </c>
      <c r="AU11" s="19">
        <v>0.13507270812988281</v>
      </c>
      <c r="AV11" s="19">
        <v>0.42368307709693909</v>
      </c>
      <c r="AX11" s="19">
        <v>1.0442230701446533</v>
      </c>
      <c r="AY11" s="19"/>
      <c r="AZ11" s="19"/>
      <c r="BB11" s="19">
        <v>5.8708559721708298E-2</v>
      </c>
      <c r="BC11" s="19">
        <v>2.6768161915242672E-3</v>
      </c>
      <c r="BD11" s="19"/>
    </row>
    <row r="12" spans="1:56" x14ac:dyDescent="0.2">
      <c r="A12" s="22" t="s">
        <v>134</v>
      </c>
      <c r="B12" s="23">
        <v>41.10052490234375</v>
      </c>
      <c r="C12" s="23">
        <v>46.705039978027344</v>
      </c>
      <c r="D12" s="23">
        <v>63.367149353027344</v>
      </c>
      <c r="E12" s="22"/>
      <c r="F12" s="23">
        <v>14.179482460021973</v>
      </c>
      <c r="G12" s="23">
        <v>13.035209655761719</v>
      </c>
      <c r="H12" s="23">
        <v>26.706644058227539</v>
      </c>
      <c r="I12" s="22"/>
      <c r="J12" s="23">
        <v>11.916157722473145</v>
      </c>
      <c r="K12" s="23">
        <v>17.638290405273438</v>
      </c>
      <c r="L12" s="23">
        <v>24.553361892700195</v>
      </c>
      <c r="M12" s="22"/>
      <c r="N12" s="23">
        <v>47.844547271728516</v>
      </c>
      <c r="O12" s="23">
        <v>59.473114013671875</v>
      </c>
      <c r="P12" s="23">
        <v>77.260139465332031</v>
      </c>
      <c r="Q12" s="22"/>
      <c r="R12" s="23">
        <v>33.167816162109375</v>
      </c>
      <c r="S12" s="23">
        <v>37.973522186279297</v>
      </c>
      <c r="T12" s="23">
        <v>41.957813262939453</v>
      </c>
      <c r="U12" s="22"/>
      <c r="V12" s="23">
        <v>48.597663879394531</v>
      </c>
      <c r="W12" s="23">
        <v>83.317893981933594</v>
      </c>
      <c r="X12" s="23">
        <v>80.162002563476563</v>
      </c>
      <c r="Y12" s="22"/>
      <c r="Z12" s="23">
        <v>15.257915496826172</v>
      </c>
      <c r="AA12" s="23">
        <v>13.834025382995605</v>
      </c>
      <c r="AB12" s="23">
        <v>10.524284362792969</v>
      </c>
      <c r="AC12" s="22"/>
      <c r="AD12" s="23">
        <v>37.297435760498047</v>
      </c>
      <c r="AE12" s="23">
        <v>44.028415679931641</v>
      </c>
      <c r="AF12" s="23">
        <v>54.79876708984375</v>
      </c>
      <c r="AG12" s="22"/>
      <c r="AH12" s="23">
        <v>19.974477767944336</v>
      </c>
      <c r="AI12" s="23">
        <v>38.539314270019531</v>
      </c>
      <c r="AJ12" s="23">
        <v>45.992782592773438</v>
      </c>
      <c r="AK12" s="22"/>
      <c r="AL12" s="23">
        <v>30.451105117797852</v>
      </c>
      <c r="AM12" s="23">
        <v>28.528566360473633</v>
      </c>
      <c r="AN12" s="23">
        <v>39.507484436035156</v>
      </c>
      <c r="AO12" s="22"/>
      <c r="AP12" s="23">
        <v>31.245718002319336</v>
      </c>
      <c r="AQ12" s="23">
        <v>32.416366577148438</v>
      </c>
      <c r="AR12" s="23">
        <v>31.884180068969727</v>
      </c>
      <c r="AS12" s="22"/>
      <c r="AT12" s="23">
        <v>18.435512542724609</v>
      </c>
      <c r="AU12" s="23">
        <v>27.066043853759766</v>
      </c>
      <c r="AV12" s="23">
        <v>28.001440048217773</v>
      </c>
      <c r="AW12" s="22"/>
      <c r="AX12" s="23">
        <v>94.166397094726563</v>
      </c>
      <c r="AY12" s="23">
        <v>90.592597961425781</v>
      </c>
      <c r="AZ12" s="23">
        <v>94.020027160644531</v>
      </c>
      <c r="BA12" s="22"/>
      <c r="BB12" s="23">
        <v>92.228973388671875</v>
      </c>
      <c r="BC12" s="23">
        <v>95.756668090820313</v>
      </c>
      <c r="BD12" s="23">
        <v>87.398551940917969</v>
      </c>
    </row>
    <row r="14" spans="1:56" x14ac:dyDescent="0.2">
      <c r="A14" s="20" t="s">
        <v>141</v>
      </c>
      <c r="B14" s="20"/>
      <c r="C14" s="97">
        <v>572339691804.41992</v>
      </c>
      <c r="D14" s="97">
        <f>'[1]Disposition Value main crops'!$B$14</f>
        <v>627555521926.74524</v>
      </c>
      <c r="E14" s="97"/>
      <c r="F14" s="97"/>
      <c r="G14" s="97">
        <v>10553416429.861629</v>
      </c>
      <c r="H14" s="97">
        <f>'[1]Disposition Value main crops'!$K$14</f>
        <v>19710034834.898087</v>
      </c>
      <c r="I14" s="97"/>
      <c r="J14" s="97"/>
      <c r="K14" s="97">
        <v>10067898996.097191</v>
      </c>
      <c r="L14" s="97">
        <f>'[1]Disposition Value main crops'!$H$14</f>
        <v>11150627957.133348</v>
      </c>
      <c r="M14" s="97"/>
      <c r="N14" s="97"/>
      <c r="O14" s="97">
        <v>82334050323.836975</v>
      </c>
      <c r="P14" s="97">
        <f>'[1]Disposition Value main crops'!$E$14</f>
        <v>133991052710.2281</v>
      </c>
      <c r="Q14" s="97"/>
      <c r="R14" s="97"/>
      <c r="S14" s="97">
        <v>289812672299.39813</v>
      </c>
      <c r="T14" s="97">
        <f>'[1]Disposition Value main crops'!$AF$14</f>
        <v>221932465890.13528</v>
      </c>
      <c r="U14" s="97"/>
      <c r="V14" s="97"/>
      <c r="W14" s="97">
        <v>109217285407.86716</v>
      </c>
      <c r="X14" s="97">
        <f>'[1]Disposition Value main crops'!$N$14</f>
        <v>52899542780.394775</v>
      </c>
      <c r="Y14" s="97"/>
      <c r="Z14" s="97"/>
      <c r="AA14" s="97">
        <v>19682982118.12302</v>
      </c>
      <c r="AB14" s="97">
        <f>'[1]Disposition Value main crops'!$Z$14</f>
        <v>29868345096.700535</v>
      </c>
      <c r="AC14" s="97"/>
      <c r="AD14" s="97"/>
      <c r="AE14" s="97">
        <v>59829413397.352783</v>
      </c>
      <c r="AF14" s="97">
        <f>'[1]Disposition Value main crops'!$W$14</f>
        <v>53553198702.321411</v>
      </c>
      <c r="AG14" s="97"/>
      <c r="AH14" s="97"/>
      <c r="AI14" s="97">
        <v>21896314117.595882</v>
      </c>
      <c r="AJ14" s="97">
        <f>'[1]Disposition Value main crops'!$T$14</f>
        <v>63563079100.158424</v>
      </c>
      <c r="AK14" s="97"/>
      <c r="AL14" s="97"/>
      <c r="AM14" s="97">
        <v>72116287247.824966</v>
      </c>
      <c r="AN14" s="97">
        <f>'[1]Disposition Value main crops'!$Q$14</f>
        <v>58908786965.324966</v>
      </c>
      <c r="AO14" s="97"/>
      <c r="AP14" s="97"/>
      <c r="AQ14" s="97">
        <v>442290286267.37476</v>
      </c>
      <c r="AR14" s="97">
        <f>'[1]Disposition Value main crops'!$AI$14</f>
        <v>618230458146.53809</v>
      </c>
      <c r="AS14" s="97"/>
      <c r="AT14" s="97"/>
      <c r="AU14" s="97">
        <v>58503245366.383438</v>
      </c>
      <c r="AV14" s="97">
        <f>'[1]Disposition Value main crops'!$AC$14</f>
        <v>124544202244.35452</v>
      </c>
      <c r="AW14" s="97"/>
      <c r="AX14" s="97"/>
      <c r="AY14" s="97">
        <v>63775526039.341354</v>
      </c>
      <c r="AZ14" s="97">
        <f>'[1]Disposition Value main crops'!$AL$14</f>
        <v>120497504400.78563</v>
      </c>
      <c r="BA14" s="97"/>
      <c r="BB14" s="97"/>
      <c r="BC14" s="97">
        <v>288398840608.06165</v>
      </c>
      <c r="BD14" s="97">
        <f>'[1]Disposition Value main crops'!$AO$14</f>
        <v>368736534728.64246</v>
      </c>
    </row>
    <row r="15" spans="1:56" x14ac:dyDescent="0.2">
      <c r="A15" s="22" t="s">
        <v>142</v>
      </c>
      <c r="B15" s="22"/>
      <c r="C15" s="96">
        <v>1420056620478.521</v>
      </c>
      <c r="D15" s="96">
        <f>'[1]Disposition Value main crops'!$B$15</f>
        <v>1063898505161.6503</v>
      </c>
      <c r="E15" s="96"/>
      <c r="F15" s="96"/>
      <c r="G15" s="96">
        <v>104834718822.32458</v>
      </c>
      <c r="H15" s="96">
        <f>'[1]Disposition Value main crops'!$K$15</f>
        <v>84246325969.119156</v>
      </c>
      <c r="I15" s="96"/>
      <c r="J15" s="96"/>
      <c r="K15" s="96">
        <v>65076334876.321594</v>
      </c>
      <c r="L15" s="96">
        <f>'[1]Disposition Value main crops'!$H$15</f>
        <v>63102005200.590363</v>
      </c>
      <c r="M15" s="96"/>
      <c r="N15" s="96"/>
      <c r="O15" s="96">
        <v>149724485861.51199</v>
      </c>
      <c r="P15" s="96">
        <f>'[1]Disposition Value main crops'!$E$15</f>
        <v>170124946343.77896</v>
      </c>
      <c r="Q15" s="96"/>
      <c r="R15" s="96"/>
      <c r="S15" s="96">
        <v>1012468833070.5778</v>
      </c>
      <c r="T15" s="96">
        <f>'[1]Disposition Value main crops'!$AF$15</f>
        <v>776946601162.05676</v>
      </c>
      <c r="U15" s="96"/>
      <c r="V15" s="96"/>
      <c r="W15" s="96">
        <v>138088327578.97528</v>
      </c>
      <c r="X15" s="96">
        <f>'[1]Disposition Value main crops'!$N$15</f>
        <v>75100661932.840164</v>
      </c>
      <c r="Y15" s="96"/>
      <c r="Z15" s="96"/>
      <c r="AA15" s="96">
        <v>249124020554.59494</v>
      </c>
      <c r="AB15" s="96">
        <f>'[1]Disposition Value main crops'!$Z$15</f>
        <v>426845985815.83917</v>
      </c>
      <c r="AC15" s="96"/>
      <c r="AD15" s="96"/>
      <c r="AE15" s="96">
        <v>210223941907.62839</v>
      </c>
      <c r="AF15" s="96">
        <f>'[1]Disposition Value main crops'!$W$15</f>
        <v>111096123436.28575</v>
      </c>
      <c r="AG15" s="96"/>
      <c r="AH15" s="96"/>
      <c r="AI15" s="96">
        <v>74223437483.74765</v>
      </c>
      <c r="AJ15" s="96">
        <f>'[1]Disposition Value main crops'!$T$15</f>
        <v>176679892135.92352</v>
      </c>
      <c r="AK15" s="96"/>
      <c r="AL15" s="96"/>
      <c r="AM15" s="96">
        <v>398786645984.38177</v>
      </c>
      <c r="AN15" s="96">
        <f>'[1]Disposition Value main crops'!$Q$15</f>
        <v>228768045117.41394</v>
      </c>
      <c r="AO15" s="96"/>
      <c r="AP15" s="96"/>
      <c r="AQ15" s="96">
        <v>1678633944295.0291</v>
      </c>
      <c r="AR15" s="96">
        <f>'[1]Disposition Value main crops'!$AI$15</f>
        <v>2059523801548.9734</v>
      </c>
      <c r="AS15" s="96"/>
      <c r="AT15" s="96"/>
      <c r="AU15" s="96">
        <v>339658286470.65802</v>
      </c>
      <c r="AV15" s="96">
        <f>'[1]Disposition Value main crops'!$AC$15</f>
        <v>479032076181.33942</v>
      </c>
      <c r="AW15" s="96"/>
      <c r="AX15" s="96"/>
      <c r="AY15" s="96">
        <v>81890820677.908264</v>
      </c>
      <c r="AZ15" s="96">
        <f>'[1]Disposition Value main crops'!$AL$15</f>
        <v>127650159777.93303</v>
      </c>
      <c r="BA15" s="96"/>
      <c r="BB15" s="96"/>
      <c r="BC15" s="96">
        <v>313614957343.47119</v>
      </c>
      <c r="BD15" s="96">
        <f>'[1]Disposition Value main crops'!$AO$15</f>
        <v>459230548314.75458</v>
      </c>
    </row>
    <row r="16" spans="1:56" x14ac:dyDescent="0.2">
      <c r="A16" s="17"/>
    </row>
    <row r="17" spans="1:15" x14ac:dyDescent="0.2">
      <c r="A17" s="17"/>
    </row>
    <row r="18" spans="1:15" x14ac:dyDescent="0.2">
      <c r="A18" s="17"/>
    </row>
    <row r="19" spans="1:15" x14ac:dyDescent="0.2">
      <c r="A19" s="17"/>
    </row>
    <row r="20" spans="1:15" x14ac:dyDescent="0.2">
      <c r="A20" s="17"/>
    </row>
    <row r="21" spans="1:15" x14ac:dyDescent="0.2">
      <c r="A21" s="17"/>
    </row>
    <row r="22" spans="1:15" x14ac:dyDescent="0.2">
      <c r="A22" s="17"/>
    </row>
    <row r="23" spans="1:15" x14ac:dyDescent="0.2">
      <c r="A23" s="17"/>
    </row>
    <row r="24" spans="1:15" x14ac:dyDescent="0.2">
      <c r="A24" s="17"/>
    </row>
    <row r="25" spans="1:15" x14ac:dyDescent="0.2">
      <c r="A25" s="17"/>
    </row>
    <row r="30" spans="1:15" x14ac:dyDescent="0.2">
      <c r="O30" s="67"/>
    </row>
  </sheetData>
  <mergeCells count="14">
    <mergeCell ref="V2:X2"/>
    <mergeCell ref="B2:D2"/>
    <mergeCell ref="F2:H2"/>
    <mergeCell ref="J2:L2"/>
    <mergeCell ref="N2:P2"/>
    <mergeCell ref="R2:T2"/>
    <mergeCell ref="AX2:AZ2"/>
    <mergeCell ref="BB2:BD2"/>
    <mergeCell ref="Z2:AB2"/>
    <mergeCell ref="AD2:AF2"/>
    <mergeCell ref="AH2:AJ2"/>
    <mergeCell ref="AL2:AN2"/>
    <mergeCell ref="AP2:AR2"/>
    <mergeCell ref="AT2:AV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90" zoomScaleNormal="90" workbookViewId="0">
      <selection activeCell="A27" sqref="A27"/>
    </sheetView>
  </sheetViews>
  <sheetFormatPr defaultColWidth="9.140625" defaultRowHeight="15" x14ac:dyDescent="0.25"/>
  <cols>
    <col min="1" max="1" width="32.7109375" style="35" customWidth="1"/>
    <col min="2" max="2" width="11.5703125" style="35" customWidth="1"/>
    <col min="3" max="3" width="11.5703125" style="64" customWidth="1"/>
    <col min="4" max="4" width="11.5703125" style="35" customWidth="1"/>
    <col min="5" max="5" width="11.5703125" style="64" customWidth="1"/>
    <col min="6" max="9" width="11.5703125" style="35" customWidth="1"/>
    <col min="10" max="10" width="11.5703125" style="47" customWidth="1"/>
    <col min="11" max="11" width="32.7109375" style="35" customWidth="1"/>
    <col min="12" max="12" width="11.5703125" style="35" customWidth="1"/>
    <col min="13" max="13" width="11.5703125" style="64" customWidth="1"/>
    <col min="14" max="14" width="11.5703125" style="35" customWidth="1"/>
    <col min="15" max="15" width="11.5703125" style="64" customWidth="1"/>
    <col min="16"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1" s="31" customFormat="1" ht="15.75" thickBot="1" x14ac:dyDescent="0.3">
      <c r="A1" s="29" t="s">
        <v>65</v>
      </c>
      <c r="B1" s="30"/>
      <c r="C1" s="63"/>
      <c r="D1" s="30"/>
      <c r="E1" s="63"/>
      <c r="F1" s="30"/>
      <c r="G1" s="30"/>
      <c r="H1" s="30"/>
      <c r="I1" s="30"/>
      <c r="J1" s="29"/>
      <c r="K1" s="29"/>
      <c r="L1" s="30"/>
      <c r="M1" s="63"/>
      <c r="N1" s="30"/>
      <c r="O1" s="63"/>
      <c r="P1" s="30"/>
      <c r="Q1" s="30"/>
      <c r="R1" s="30"/>
      <c r="S1" s="30"/>
      <c r="T1" s="29"/>
      <c r="U1" s="29"/>
      <c r="V1" s="30"/>
      <c r="W1" s="30"/>
      <c r="X1" s="30"/>
      <c r="Y1" s="30"/>
      <c r="Z1" s="30"/>
      <c r="AA1" s="30"/>
      <c r="AB1" s="30"/>
      <c r="AC1" s="30"/>
    </row>
    <row r="2" spans="1:31" ht="16.5" customHeight="1"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1"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1"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1" x14ac:dyDescent="0.25">
      <c r="A5" s="40" t="s">
        <v>43</v>
      </c>
      <c r="B5" s="42">
        <v>176</v>
      </c>
      <c r="C5" s="43">
        <v>100</v>
      </c>
      <c r="D5" s="42">
        <v>0</v>
      </c>
      <c r="E5" s="43"/>
      <c r="F5" s="42">
        <v>0</v>
      </c>
      <c r="G5" s="43" t="s">
        <v>40</v>
      </c>
      <c r="H5" s="44" t="e">
        <f t="shared" ref="H5:H18" si="0">F5/D5</f>
        <v>#DIV/0!</v>
      </c>
      <c r="I5" s="44">
        <f t="shared" ref="I5:I18" si="1">F5/B5</f>
        <v>0</v>
      </c>
      <c r="J5" s="45"/>
      <c r="K5" s="40" t="s">
        <v>43</v>
      </c>
      <c r="L5" s="42">
        <v>534</v>
      </c>
      <c r="M5" s="43">
        <v>52.8</v>
      </c>
      <c r="N5" s="42">
        <v>411</v>
      </c>
      <c r="O5" s="43">
        <v>62.7</v>
      </c>
      <c r="P5" s="42">
        <v>323</v>
      </c>
      <c r="Q5" s="43">
        <v>67.5</v>
      </c>
      <c r="R5" s="44">
        <f t="shared" ref="R5:R18" si="2">P5/N5</f>
        <v>0.78588807785888082</v>
      </c>
      <c r="S5" s="44">
        <f t="shared" ref="S5:S18" si="3">P5/L5</f>
        <v>0.60486891385767794</v>
      </c>
      <c r="T5" s="45"/>
      <c r="U5" s="40" t="s">
        <v>43</v>
      </c>
      <c r="V5" s="42">
        <f t="shared" ref="V5:V18" si="4">SUM(B5,L5)</f>
        <v>710</v>
      </c>
      <c r="W5" s="43">
        <v>46</v>
      </c>
      <c r="X5" s="42">
        <f t="shared" ref="X5:X18" si="5">SUM(D5,N5)</f>
        <v>411</v>
      </c>
      <c r="Y5" s="43">
        <v>62.7</v>
      </c>
      <c r="Z5" s="42">
        <f t="shared" ref="Z5:Z18" si="6">SUM(F5,P5)</f>
        <v>323</v>
      </c>
      <c r="AA5" s="43">
        <v>67.5</v>
      </c>
      <c r="AB5" s="44">
        <f t="shared" ref="AB5:AB18" si="7">Z5/X5</f>
        <v>0.78588807785888082</v>
      </c>
      <c r="AC5" s="44">
        <f t="shared" ref="AC5:AC18" si="8">Z5/V5</f>
        <v>0.45492957746478874</v>
      </c>
    </row>
    <row r="6" spans="1:31" x14ac:dyDescent="0.25">
      <c r="A6" s="40" t="s">
        <v>44</v>
      </c>
      <c r="B6" s="42">
        <v>1768</v>
      </c>
      <c r="C6" s="43">
        <v>60.7</v>
      </c>
      <c r="D6" s="42">
        <v>1707</v>
      </c>
      <c r="E6" s="43">
        <v>62.9</v>
      </c>
      <c r="F6" s="42">
        <v>871</v>
      </c>
      <c r="G6" s="43">
        <v>63.7</v>
      </c>
      <c r="H6" s="44">
        <f t="shared" si="0"/>
        <v>0.51025190392501463</v>
      </c>
      <c r="I6" s="44">
        <f t="shared" si="1"/>
        <v>0.49264705882352944</v>
      </c>
      <c r="J6" s="45"/>
      <c r="K6" s="40" t="s">
        <v>44</v>
      </c>
      <c r="L6" s="42">
        <v>1549</v>
      </c>
      <c r="M6" s="43">
        <v>50.2</v>
      </c>
      <c r="N6" s="42">
        <v>1336</v>
      </c>
      <c r="O6" s="43">
        <v>57.7</v>
      </c>
      <c r="P6" s="42">
        <v>838</v>
      </c>
      <c r="Q6" s="43">
        <v>60</v>
      </c>
      <c r="R6" s="44">
        <f t="shared" si="2"/>
        <v>0.6272455089820359</v>
      </c>
      <c r="S6" s="44">
        <f t="shared" si="3"/>
        <v>0.54099418979987091</v>
      </c>
      <c r="T6" s="45"/>
      <c r="U6" s="40" t="s">
        <v>44</v>
      </c>
      <c r="V6" s="42">
        <f t="shared" si="4"/>
        <v>3317</v>
      </c>
      <c r="W6" s="43">
        <v>54.2</v>
      </c>
      <c r="X6" s="42">
        <f t="shared" si="5"/>
        <v>3043</v>
      </c>
      <c r="Y6" s="43">
        <v>59</v>
      </c>
      <c r="Z6" s="42">
        <f t="shared" si="6"/>
        <v>1709</v>
      </c>
      <c r="AA6" s="43">
        <v>60.4</v>
      </c>
      <c r="AB6" s="44">
        <f t="shared" si="7"/>
        <v>0.56161682550115022</v>
      </c>
      <c r="AC6" s="44">
        <f t="shared" si="8"/>
        <v>0.51522460054265906</v>
      </c>
    </row>
    <row r="7" spans="1:31" x14ac:dyDescent="0.25">
      <c r="A7" s="40" t="s">
        <v>9</v>
      </c>
      <c r="B7" s="42">
        <v>910</v>
      </c>
      <c r="C7" s="43">
        <v>53.1</v>
      </c>
      <c r="D7" s="42">
        <v>563</v>
      </c>
      <c r="E7" s="43">
        <v>49.5</v>
      </c>
      <c r="F7" s="42">
        <v>185</v>
      </c>
      <c r="G7" s="43">
        <v>47.6</v>
      </c>
      <c r="H7" s="44">
        <f t="shared" si="0"/>
        <v>0.32859680284191828</v>
      </c>
      <c r="I7" s="44">
        <f t="shared" si="1"/>
        <v>0.2032967032967033</v>
      </c>
      <c r="J7" s="45"/>
      <c r="K7" s="40" t="s">
        <v>9</v>
      </c>
      <c r="L7" s="42">
        <v>3395</v>
      </c>
      <c r="M7" s="43">
        <v>51.1</v>
      </c>
      <c r="N7" s="42">
        <v>3395</v>
      </c>
      <c r="O7" s="43">
        <v>51.1</v>
      </c>
      <c r="P7" s="42">
        <v>786</v>
      </c>
      <c r="Q7" s="43">
        <v>68.099999999999994</v>
      </c>
      <c r="R7" s="44">
        <f t="shared" si="2"/>
        <v>0.23151693667157586</v>
      </c>
      <c r="S7" s="44">
        <f t="shared" si="3"/>
        <v>0.23151693667157586</v>
      </c>
      <c r="T7" s="45"/>
      <c r="U7" s="40" t="s">
        <v>9</v>
      </c>
      <c r="V7" s="42">
        <f t="shared" si="4"/>
        <v>4305</v>
      </c>
      <c r="W7" s="43">
        <v>48.9</v>
      </c>
      <c r="X7" s="42">
        <f t="shared" si="5"/>
        <v>3958</v>
      </c>
      <c r="Y7" s="43">
        <v>47.9</v>
      </c>
      <c r="Z7" s="42">
        <f t="shared" si="6"/>
        <v>971</v>
      </c>
      <c r="AA7" s="43">
        <v>62.5</v>
      </c>
      <c r="AB7" s="44">
        <f t="shared" si="7"/>
        <v>0.24532592218292068</v>
      </c>
      <c r="AC7" s="44">
        <f t="shared" si="8"/>
        <v>0.22555168408826945</v>
      </c>
    </row>
    <row r="8" spans="1:31" x14ac:dyDescent="0.25">
      <c r="A8" s="40" t="s">
        <v>7</v>
      </c>
      <c r="B8" s="42">
        <v>29154</v>
      </c>
      <c r="C8" s="43">
        <v>17.100000000000001</v>
      </c>
      <c r="D8" s="42">
        <v>27410</v>
      </c>
      <c r="E8" s="43">
        <v>17.2</v>
      </c>
      <c r="F8" s="42">
        <v>9782</v>
      </c>
      <c r="G8" s="43">
        <v>14.3</v>
      </c>
      <c r="H8" s="44">
        <f t="shared" si="0"/>
        <v>0.35687705217074062</v>
      </c>
      <c r="I8" s="44">
        <f t="shared" si="1"/>
        <v>0.33552857240858885</v>
      </c>
      <c r="J8" s="45"/>
      <c r="K8" s="40" t="s">
        <v>7</v>
      </c>
      <c r="L8" s="42">
        <v>5233</v>
      </c>
      <c r="M8" s="43">
        <v>26.3</v>
      </c>
      <c r="N8" s="42">
        <v>5036</v>
      </c>
      <c r="O8" s="43">
        <v>27</v>
      </c>
      <c r="P8" s="42">
        <v>1440</v>
      </c>
      <c r="Q8" s="43">
        <v>30.8</v>
      </c>
      <c r="R8" s="44">
        <f t="shared" si="2"/>
        <v>0.28594122319301035</v>
      </c>
      <c r="S8" s="44">
        <f t="shared" si="3"/>
        <v>0.27517676285113701</v>
      </c>
      <c r="T8" s="45"/>
      <c r="U8" s="40" t="s">
        <v>7</v>
      </c>
      <c r="V8" s="42">
        <f t="shared" si="4"/>
        <v>34387</v>
      </c>
      <c r="W8" s="43">
        <v>15.3</v>
      </c>
      <c r="X8" s="42">
        <f t="shared" si="5"/>
        <v>32446</v>
      </c>
      <c r="Y8" s="43">
        <v>15.4</v>
      </c>
      <c r="Z8" s="42">
        <f t="shared" si="6"/>
        <v>11222</v>
      </c>
      <c r="AA8" s="43">
        <v>14</v>
      </c>
      <c r="AB8" s="44">
        <f t="shared" si="7"/>
        <v>0.34586697898045982</v>
      </c>
      <c r="AC8" s="44">
        <f t="shared" si="8"/>
        <v>0.32634425800447842</v>
      </c>
    </row>
    <row r="9" spans="1:31" x14ac:dyDescent="0.25">
      <c r="A9" s="40" t="s">
        <v>8</v>
      </c>
      <c r="B9" s="42">
        <v>60613</v>
      </c>
      <c r="C9" s="43">
        <v>19.399999999999999</v>
      </c>
      <c r="D9" s="42">
        <v>47048</v>
      </c>
      <c r="E9" s="43">
        <v>18</v>
      </c>
      <c r="F9" s="42">
        <v>11090</v>
      </c>
      <c r="G9" s="43">
        <v>16.100000000000001</v>
      </c>
      <c r="H9" s="44">
        <f t="shared" si="0"/>
        <v>0.23571671484441423</v>
      </c>
      <c r="I9" s="44">
        <f t="shared" si="1"/>
        <v>0.18296405061620444</v>
      </c>
      <c r="J9" s="45"/>
      <c r="K9" s="40" t="s">
        <v>8</v>
      </c>
      <c r="L9" s="42">
        <v>8398</v>
      </c>
      <c r="M9" s="43">
        <v>34.4</v>
      </c>
      <c r="N9" s="42">
        <v>8121</v>
      </c>
      <c r="O9" s="43">
        <v>34.700000000000003</v>
      </c>
      <c r="P9" s="42">
        <v>2325</v>
      </c>
      <c r="Q9" s="43">
        <v>33.1</v>
      </c>
      <c r="R9" s="44">
        <f t="shared" si="2"/>
        <v>0.28629479128186186</v>
      </c>
      <c r="S9" s="44">
        <f t="shared" si="3"/>
        <v>0.27685163134079543</v>
      </c>
      <c r="T9" s="45"/>
      <c r="U9" s="40" t="s">
        <v>8</v>
      </c>
      <c r="V9" s="42">
        <f t="shared" si="4"/>
        <v>69011</v>
      </c>
      <c r="W9" s="43">
        <v>18.3</v>
      </c>
      <c r="X9" s="42">
        <f t="shared" si="5"/>
        <v>55169</v>
      </c>
      <c r="Y9" s="43">
        <v>18</v>
      </c>
      <c r="Z9" s="42">
        <f t="shared" si="6"/>
        <v>13415</v>
      </c>
      <c r="AA9" s="43">
        <v>16.2</v>
      </c>
      <c r="AB9" s="44">
        <f t="shared" si="7"/>
        <v>0.24316192064383985</v>
      </c>
      <c r="AC9" s="44">
        <f t="shared" si="8"/>
        <v>0.19438930025648085</v>
      </c>
    </row>
    <row r="10" spans="1:31" x14ac:dyDescent="0.25">
      <c r="A10" s="40" t="s">
        <v>13</v>
      </c>
      <c r="B10" s="42">
        <v>1359</v>
      </c>
      <c r="C10" s="43">
        <v>41.2</v>
      </c>
      <c r="D10" s="42">
        <v>1057</v>
      </c>
      <c r="E10" s="43">
        <v>41.5</v>
      </c>
      <c r="F10" s="42">
        <v>467</v>
      </c>
      <c r="G10" s="43">
        <v>41.1</v>
      </c>
      <c r="H10" s="44">
        <f t="shared" si="0"/>
        <v>0.44181646168401134</v>
      </c>
      <c r="I10" s="44">
        <f t="shared" si="1"/>
        <v>0.34363502575423105</v>
      </c>
      <c r="J10" s="45"/>
      <c r="K10" s="40" t="s">
        <v>13</v>
      </c>
      <c r="L10" s="42">
        <v>6083</v>
      </c>
      <c r="M10" s="43">
        <v>20.6</v>
      </c>
      <c r="N10" s="42">
        <v>5368</v>
      </c>
      <c r="O10" s="43">
        <v>21.3</v>
      </c>
      <c r="P10" s="42">
        <v>2443</v>
      </c>
      <c r="Q10" s="43">
        <v>21.6</v>
      </c>
      <c r="R10" s="44">
        <f t="shared" si="2"/>
        <v>0.45510432190760058</v>
      </c>
      <c r="S10" s="44">
        <f t="shared" si="3"/>
        <v>0.40161104718066742</v>
      </c>
      <c r="T10" s="45"/>
      <c r="U10" s="40" t="s">
        <v>13</v>
      </c>
      <c r="V10" s="42">
        <f t="shared" si="4"/>
        <v>7442</v>
      </c>
      <c r="W10" s="43">
        <v>19.899999999999999</v>
      </c>
      <c r="X10" s="42">
        <f t="shared" si="5"/>
        <v>6425</v>
      </c>
      <c r="Y10" s="43">
        <v>20.3</v>
      </c>
      <c r="Z10" s="42">
        <f t="shared" si="6"/>
        <v>2910</v>
      </c>
      <c r="AA10" s="43">
        <v>21.1</v>
      </c>
      <c r="AB10" s="44">
        <f t="shared" si="7"/>
        <v>0.45291828793774319</v>
      </c>
      <c r="AC10" s="44">
        <f t="shared" si="8"/>
        <v>0.39102391830153183</v>
      </c>
    </row>
    <row r="11" spans="1:31" x14ac:dyDescent="0.25">
      <c r="A11" s="40" t="s">
        <v>10</v>
      </c>
      <c r="B11" s="42">
        <v>1235</v>
      </c>
      <c r="C11" s="43">
        <v>34.799999999999997</v>
      </c>
      <c r="D11" s="42">
        <v>1187</v>
      </c>
      <c r="E11" s="43">
        <v>36.200000000000003</v>
      </c>
      <c r="F11" s="42">
        <v>690</v>
      </c>
      <c r="G11" s="43">
        <v>42.5</v>
      </c>
      <c r="H11" s="44">
        <f t="shared" si="0"/>
        <v>0.5812973883740522</v>
      </c>
      <c r="I11" s="44">
        <f t="shared" si="1"/>
        <v>0.5587044534412956</v>
      </c>
      <c r="J11" s="45"/>
      <c r="K11" s="40" t="s">
        <v>10</v>
      </c>
      <c r="L11" s="42">
        <v>2012</v>
      </c>
      <c r="M11" s="43">
        <v>42.2</v>
      </c>
      <c r="N11" s="42">
        <v>1926</v>
      </c>
      <c r="O11" s="43">
        <v>44</v>
      </c>
      <c r="P11" s="42">
        <v>692</v>
      </c>
      <c r="Q11" s="43">
        <v>49.8</v>
      </c>
      <c r="R11" s="44">
        <f t="shared" si="2"/>
        <v>0.3592938733125649</v>
      </c>
      <c r="S11" s="44">
        <f t="shared" si="3"/>
        <v>0.34393638170974156</v>
      </c>
      <c r="T11" s="45"/>
      <c r="U11" s="40" t="s">
        <v>10</v>
      </c>
      <c r="V11" s="42">
        <f t="shared" si="4"/>
        <v>3247</v>
      </c>
      <c r="W11" s="43">
        <v>32.200000000000003</v>
      </c>
      <c r="X11" s="42">
        <f t="shared" si="5"/>
        <v>3113</v>
      </c>
      <c r="Y11" s="43">
        <v>33.4</v>
      </c>
      <c r="Z11" s="42">
        <f t="shared" si="6"/>
        <v>1382</v>
      </c>
      <c r="AA11" s="43">
        <v>33.4</v>
      </c>
      <c r="AB11" s="44">
        <f t="shared" si="7"/>
        <v>0.44394474783167365</v>
      </c>
      <c r="AC11" s="44">
        <f t="shared" si="8"/>
        <v>0.4256236526024022</v>
      </c>
      <c r="AE11" s="47"/>
    </row>
    <row r="12" spans="1:31" x14ac:dyDescent="0.25">
      <c r="A12" s="40" t="s">
        <v>11</v>
      </c>
      <c r="B12" s="42">
        <v>661</v>
      </c>
      <c r="C12" s="43">
        <v>32.1</v>
      </c>
      <c r="D12" s="42">
        <v>661</v>
      </c>
      <c r="E12" s="43">
        <v>32.1</v>
      </c>
      <c r="F12" s="42">
        <v>321</v>
      </c>
      <c r="G12" s="43">
        <v>39.4</v>
      </c>
      <c r="H12" s="44">
        <f t="shared" si="0"/>
        <v>0.48562783661119518</v>
      </c>
      <c r="I12" s="44">
        <f t="shared" si="1"/>
        <v>0.48562783661119518</v>
      </c>
      <c r="J12" s="45"/>
      <c r="K12" s="40" t="s">
        <v>11</v>
      </c>
      <c r="L12" s="42">
        <v>3931</v>
      </c>
      <c r="M12" s="43">
        <v>26.6</v>
      </c>
      <c r="N12" s="42">
        <v>3677</v>
      </c>
      <c r="O12" s="43">
        <v>27.9</v>
      </c>
      <c r="P12" s="42">
        <v>1545</v>
      </c>
      <c r="Q12" s="43">
        <v>28.8</v>
      </c>
      <c r="R12" s="44">
        <f t="shared" si="2"/>
        <v>0.420179494152842</v>
      </c>
      <c r="S12" s="44">
        <f t="shared" si="3"/>
        <v>0.39302976341897738</v>
      </c>
      <c r="T12" s="45"/>
      <c r="U12" s="40" t="s">
        <v>11</v>
      </c>
      <c r="V12" s="42">
        <f t="shared" si="4"/>
        <v>4592</v>
      </c>
      <c r="W12" s="43">
        <v>24.8</v>
      </c>
      <c r="X12" s="42">
        <f t="shared" si="5"/>
        <v>4338</v>
      </c>
      <c r="Y12" s="43">
        <v>25.9</v>
      </c>
      <c r="Z12" s="42">
        <f t="shared" si="6"/>
        <v>1866</v>
      </c>
      <c r="AA12" s="43">
        <v>26.2</v>
      </c>
      <c r="AB12" s="44">
        <f t="shared" si="7"/>
        <v>0.43015214384508993</v>
      </c>
      <c r="AC12" s="44">
        <f t="shared" si="8"/>
        <v>0.40635888501742162</v>
      </c>
      <c r="AE12" s="47"/>
    </row>
    <row r="13" spans="1:31" x14ac:dyDescent="0.25">
      <c r="A13" s="40" t="s">
        <v>2</v>
      </c>
      <c r="B13" s="42">
        <v>12267</v>
      </c>
      <c r="C13" s="43">
        <v>46.7</v>
      </c>
      <c r="D13" s="42">
        <v>11370</v>
      </c>
      <c r="E13" s="43">
        <v>50.4</v>
      </c>
      <c r="F13" s="42">
        <v>4268</v>
      </c>
      <c r="G13" s="43">
        <v>54.1</v>
      </c>
      <c r="H13" s="44">
        <f t="shared" si="0"/>
        <v>0.37537379067722076</v>
      </c>
      <c r="I13" s="44">
        <f t="shared" si="1"/>
        <v>0.34792532811608379</v>
      </c>
      <c r="J13" s="45"/>
      <c r="K13" s="40" t="s">
        <v>2</v>
      </c>
      <c r="L13" s="42">
        <v>595</v>
      </c>
      <c r="M13" s="43">
        <v>62.9</v>
      </c>
      <c r="N13" s="42">
        <v>595</v>
      </c>
      <c r="O13" s="43">
        <v>62.9</v>
      </c>
      <c r="P13" s="42">
        <v>108</v>
      </c>
      <c r="Q13" s="43">
        <v>57.8</v>
      </c>
      <c r="R13" s="44">
        <f t="shared" si="2"/>
        <v>0.1815126050420168</v>
      </c>
      <c r="S13" s="44">
        <f t="shared" si="3"/>
        <v>0.1815126050420168</v>
      </c>
      <c r="T13" s="45"/>
      <c r="U13" s="40" t="s">
        <v>2</v>
      </c>
      <c r="V13" s="42">
        <f t="shared" si="4"/>
        <v>12862</v>
      </c>
      <c r="W13" s="43">
        <v>44.7</v>
      </c>
      <c r="X13" s="42">
        <f t="shared" si="5"/>
        <v>11965</v>
      </c>
      <c r="Y13" s="43">
        <v>48</v>
      </c>
      <c r="Z13" s="42">
        <f t="shared" si="6"/>
        <v>4376</v>
      </c>
      <c r="AA13" s="43">
        <v>52.8</v>
      </c>
      <c r="AB13" s="44">
        <f t="shared" si="7"/>
        <v>0.3657333890513999</v>
      </c>
      <c r="AC13" s="44">
        <f t="shared" si="8"/>
        <v>0.34022702534598043</v>
      </c>
      <c r="AE13" s="47"/>
    </row>
    <row r="14" spans="1:31" x14ac:dyDescent="0.25">
      <c r="A14" s="40" t="s">
        <v>5</v>
      </c>
      <c r="B14" s="42">
        <v>33713</v>
      </c>
      <c r="C14" s="43">
        <v>15</v>
      </c>
      <c r="D14" s="42">
        <v>30875</v>
      </c>
      <c r="E14" s="43">
        <v>15.6</v>
      </c>
      <c r="F14" s="42">
        <v>8967</v>
      </c>
      <c r="G14" s="43">
        <v>18.600000000000001</v>
      </c>
      <c r="H14" s="44">
        <f t="shared" si="0"/>
        <v>0.29042914979757084</v>
      </c>
      <c r="I14" s="44">
        <f t="shared" si="1"/>
        <v>0.26598048230652865</v>
      </c>
      <c r="J14" s="45"/>
      <c r="K14" s="40" t="s">
        <v>5</v>
      </c>
      <c r="L14" s="42">
        <v>4724</v>
      </c>
      <c r="M14" s="43">
        <v>23.3</v>
      </c>
      <c r="N14" s="42">
        <v>4457</v>
      </c>
      <c r="O14" s="43">
        <v>24.2</v>
      </c>
      <c r="P14" s="42">
        <v>1248</v>
      </c>
      <c r="Q14" s="43">
        <v>25.6</v>
      </c>
      <c r="R14" s="44">
        <f t="shared" si="2"/>
        <v>0.28000897464662328</v>
      </c>
      <c r="S14" s="44">
        <f t="shared" si="3"/>
        <v>0.26418289585097376</v>
      </c>
      <c r="T14" s="45"/>
      <c r="U14" s="40" t="s">
        <v>5</v>
      </c>
      <c r="V14" s="42">
        <f t="shared" si="4"/>
        <v>38437</v>
      </c>
      <c r="W14" s="43">
        <v>14</v>
      </c>
      <c r="X14" s="42">
        <f t="shared" si="5"/>
        <v>35332</v>
      </c>
      <c r="Y14" s="43">
        <v>14.5</v>
      </c>
      <c r="Z14" s="42">
        <f t="shared" si="6"/>
        <v>10215</v>
      </c>
      <c r="AA14" s="43">
        <v>17.600000000000001</v>
      </c>
      <c r="AB14" s="44">
        <f t="shared" si="7"/>
        <v>0.28911468357296499</v>
      </c>
      <c r="AC14" s="44">
        <f t="shared" si="8"/>
        <v>0.26575955459583211</v>
      </c>
      <c r="AE14" s="47"/>
    </row>
    <row r="15" spans="1:31" x14ac:dyDescent="0.25">
      <c r="A15" s="40" t="s">
        <v>3</v>
      </c>
      <c r="B15" s="42">
        <v>17491</v>
      </c>
      <c r="C15" s="43">
        <v>13.3</v>
      </c>
      <c r="D15" s="42">
        <v>17180</v>
      </c>
      <c r="E15" s="43">
        <v>13.3</v>
      </c>
      <c r="F15" s="42">
        <v>7104</v>
      </c>
      <c r="G15" s="43">
        <v>19</v>
      </c>
      <c r="H15" s="44">
        <f t="shared" si="0"/>
        <v>0.41350407450523863</v>
      </c>
      <c r="I15" s="44">
        <f t="shared" si="1"/>
        <v>0.40615173517809161</v>
      </c>
      <c r="J15" s="45"/>
      <c r="K15" s="40" t="s">
        <v>3</v>
      </c>
      <c r="L15" s="42">
        <v>896</v>
      </c>
      <c r="M15" s="43">
        <v>51.2</v>
      </c>
      <c r="N15" s="42">
        <v>896</v>
      </c>
      <c r="O15" s="43">
        <v>51.2</v>
      </c>
      <c r="P15" s="42">
        <v>174</v>
      </c>
      <c r="Q15" s="43">
        <v>46.9</v>
      </c>
      <c r="R15" s="44">
        <f t="shared" si="2"/>
        <v>0.19419642857142858</v>
      </c>
      <c r="S15" s="44">
        <f t="shared" si="3"/>
        <v>0.19419642857142858</v>
      </c>
      <c r="T15" s="45"/>
      <c r="U15" s="40" t="s">
        <v>3</v>
      </c>
      <c r="V15" s="42">
        <f t="shared" si="4"/>
        <v>18387</v>
      </c>
      <c r="W15" s="43">
        <v>13.7</v>
      </c>
      <c r="X15" s="42">
        <f t="shared" si="5"/>
        <v>18076</v>
      </c>
      <c r="Y15" s="43">
        <v>13.8</v>
      </c>
      <c r="Z15" s="42">
        <f t="shared" si="6"/>
        <v>7278</v>
      </c>
      <c r="AA15" s="43">
        <v>19.100000000000001</v>
      </c>
      <c r="AB15" s="44">
        <f t="shared" si="7"/>
        <v>0.40263332595707013</v>
      </c>
      <c r="AC15" s="44">
        <f t="shared" si="8"/>
        <v>0.39582313591124163</v>
      </c>
    </row>
    <row r="16" spans="1:31" x14ac:dyDescent="0.25">
      <c r="A16" s="40" t="s">
        <v>4</v>
      </c>
      <c r="B16" s="42">
        <v>3147</v>
      </c>
      <c r="C16" s="43">
        <v>37.1</v>
      </c>
      <c r="D16" s="42">
        <v>3112</v>
      </c>
      <c r="E16" s="43">
        <v>37.6</v>
      </c>
      <c r="F16" s="42">
        <v>2001</v>
      </c>
      <c r="G16" s="43">
        <v>46</v>
      </c>
      <c r="H16" s="44">
        <f t="shared" si="0"/>
        <v>0.64299485861182515</v>
      </c>
      <c r="I16" s="44">
        <f t="shared" si="1"/>
        <v>0.63584366062917064</v>
      </c>
      <c r="J16" s="45"/>
      <c r="K16" s="40" t="s">
        <v>4</v>
      </c>
      <c r="L16" s="42">
        <v>671</v>
      </c>
      <c r="M16" s="43">
        <v>100</v>
      </c>
      <c r="N16" s="42">
        <v>671</v>
      </c>
      <c r="O16" s="43">
        <v>100</v>
      </c>
      <c r="P16" s="42">
        <v>114</v>
      </c>
      <c r="Q16" s="43">
        <v>100</v>
      </c>
      <c r="R16" s="44">
        <f t="shared" si="2"/>
        <v>0.16989567809239942</v>
      </c>
      <c r="S16" s="44">
        <f t="shared" si="3"/>
        <v>0.16989567809239942</v>
      </c>
      <c r="T16" s="45"/>
      <c r="U16" s="40" t="s">
        <v>4</v>
      </c>
      <c r="V16" s="42">
        <f t="shared" si="4"/>
        <v>3818</v>
      </c>
      <c r="W16" s="43">
        <v>41.8</v>
      </c>
      <c r="X16" s="42">
        <f t="shared" si="5"/>
        <v>3783</v>
      </c>
      <c r="Y16" s="43">
        <v>42.3</v>
      </c>
      <c r="Z16" s="42">
        <f t="shared" si="6"/>
        <v>2115</v>
      </c>
      <c r="AA16" s="43">
        <v>45.7</v>
      </c>
      <c r="AB16" s="44">
        <f t="shared" si="7"/>
        <v>0.5590800951625694</v>
      </c>
      <c r="AC16" s="44">
        <f t="shared" si="8"/>
        <v>0.5539549502357255</v>
      </c>
    </row>
    <row r="17" spans="1:29" x14ac:dyDescent="0.25">
      <c r="A17" s="40" t="s">
        <v>6</v>
      </c>
      <c r="B17" s="42">
        <v>5250</v>
      </c>
      <c r="C17" s="43">
        <v>61</v>
      </c>
      <c r="D17" s="42">
        <v>2568</v>
      </c>
      <c r="E17" s="43">
        <v>75.5</v>
      </c>
      <c r="F17" s="42">
        <v>781</v>
      </c>
      <c r="G17" s="43">
        <v>65.400000000000006</v>
      </c>
      <c r="H17" s="44">
        <f t="shared" si="0"/>
        <v>0.30412772585669784</v>
      </c>
      <c r="I17" s="44">
        <f t="shared" si="1"/>
        <v>0.14876190476190476</v>
      </c>
      <c r="J17" s="45"/>
      <c r="K17" s="40" t="s">
        <v>6</v>
      </c>
      <c r="L17" s="42"/>
      <c r="M17" s="43"/>
      <c r="N17" s="42"/>
      <c r="O17" s="43"/>
      <c r="P17" s="42"/>
      <c r="Q17" s="43"/>
      <c r="R17" s="44"/>
      <c r="S17" s="44"/>
      <c r="T17" s="45"/>
      <c r="U17" s="40" t="s">
        <v>6</v>
      </c>
      <c r="V17" s="42">
        <f t="shared" si="4"/>
        <v>5250</v>
      </c>
      <c r="W17" s="43">
        <v>61</v>
      </c>
      <c r="X17" s="42">
        <f t="shared" si="5"/>
        <v>2568</v>
      </c>
      <c r="Y17" s="43">
        <v>75.5</v>
      </c>
      <c r="Z17" s="42">
        <f t="shared" si="6"/>
        <v>781</v>
      </c>
      <c r="AA17" s="43">
        <v>65.400000000000006</v>
      </c>
      <c r="AB17" s="44">
        <f t="shared" si="7"/>
        <v>0.30412772585669784</v>
      </c>
      <c r="AC17" s="44">
        <f t="shared" si="8"/>
        <v>0.14876190476190476</v>
      </c>
    </row>
    <row r="18" spans="1:29" x14ac:dyDescent="0.25">
      <c r="A18" s="40" t="s">
        <v>12</v>
      </c>
      <c r="B18" s="42">
        <v>324</v>
      </c>
      <c r="C18" s="43">
        <v>56.8</v>
      </c>
      <c r="D18" s="42">
        <v>206</v>
      </c>
      <c r="E18" s="43">
        <v>49.6</v>
      </c>
      <c r="F18" s="42">
        <v>72</v>
      </c>
      <c r="G18" s="43">
        <v>69.400000000000006</v>
      </c>
      <c r="H18" s="44">
        <f t="shared" si="0"/>
        <v>0.34951456310679613</v>
      </c>
      <c r="I18" s="44">
        <f t="shared" si="1"/>
        <v>0.22222222222222221</v>
      </c>
      <c r="J18" s="45"/>
      <c r="K18" s="40" t="s">
        <v>12</v>
      </c>
      <c r="L18" s="42">
        <v>24227</v>
      </c>
      <c r="M18" s="43">
        <v>12.9</v>
      </c>
      <c r="N18" s="42">
        <v>22877</v>
      </c>
      <c r="O18" s="43">
        <v>12.8</v>
      </c>
      <c r="P18" s="42">
        <v>14026</v>
      </c>
      <c r="Q18" s="43">
        <v>15</v>
      </c>
      <c r="R18" s="44">
        <f t="shared" si="2"/>
        <v>0.61310486514840234</v>
      </c>
      <c r="S18" s="44">
        <f t="shared" si="3"/>
        <v>0.57894085111652294</v>
      </c>
      <c r="T18" s="45"/>
      <c r="U18" s="40" t="s">
        <v>12</v>
      </c>
      <c r="V18" s="42">
        <f t="shared" si="4"/>
        <v>24551</v>
      </c>
      <c r="W18" s="43">
        <v>12.8</v>
      </c>
      <c r="X18" s="42">
        <f t="shared" si="5"/>
        <v>23083</v>
      </c>
      <c r="Y18" s="43">
        <v>12.8</v>
      </c>
      <c r="Z18" s="42">
        <f t="shared" si="6"/>
        <v>14098</v>
      </c>
      <c r="AA18" s="43">
        <v>15</v>
      </c>
      <c r="AB18" s="44">
        <f t="shared" si="7"/>
        <v>0.61075250184118179</v>
      </c>
      <c r="AC18" s="44">
        <f t="shared" si="8"/>
        <v>0.57423322878905136</v>
      </c>
    </row>
    <row r="19" spans="1:29" x14ac:dyDescent="0.25">
      <c r="A19" s="40"/>
      <c r="B19" s="40"/>
      <c r="C19" s="48"/>
      <c r="D19" s="40"/>
      <c r="E19" s="48"/>
      <c r="F19" s="40"/>
      <c r="G19" s="48"/>
      <c r="H19" s="40"/>
      <c r="I19" s="40"/>
      <c r="J19" s="41"/>
      <c r="K19" s="40"/>
      <c r="L19" s="40"/>
      <c r="M19" s="48"/>
      <c r="N19" s="40"/>
      <c r="O19" s="48"/>
      <c r="P19" s="40"/>
      <c r="Q19" s="48"/>
      <c r="R19" s="40"/>
      <c r="S19" s="40"/>
      <c r="T19" s="41"/>
      <c r="U19" s="40"/>
      <c r="V19" s="40"/>
      <c r="W19" s="48"/>
      <c r="X19" s="40"/>
      <c r="Y19" s="48"/>
      <c r="Z19" s="40"/>
      <c r="AA19" s="48"/>
      <c r="AB19" s="40"/>
      <c r="AC19" s="40"/>
    </row>
    <row r="20" spans="1:29" ht="15.75" thickBot="1" x14ac:dyDescent="0.3">
      <c r="A20" s="50" t="s">
        <v>14</v>
      </c>
      <c r="B20" s="51">
        <v>168068</v>
      </c>
      <c r="C20" s="52">
        <v>9.1999999999999993</v>
      </c>
      <c r="D20" s="51">
        <v>144945</v>
      </c>
      <c r="E20" s="52">
        <v>8.8000000000000007</v>
      </c>
      <c r="F20" s="51">
        <v>46597</v>
      </c>
      <c r="G20" s="52">
        <v>8.8000000000000007</v>
      </c>
      <c r="H20" s="53">
        <f t="shared" ref="H20" si="9">F20/D20</f>
        <v>0.32148056159232813</v>
      </c>
      <c r="I20" s="53">
        <f t="shared" ref="I20" si="10">F20/B20</f>
        <v>0.27725087464597664</v>
      </c>
      <c r="J20" s="54"/>
      <c r="K20" s="50" t="s">
        <v>14</v>
      </c>
      <c r="L20" s="51">
        <v>62248</v>
      </c>
      <c r="M20" s="52">
        <v>8.6999999999999993</v>
      </c>
      <c r="N20" s="51">
        <v>58767</v>
      </c>
      <c r="O20" s="52">
        <v>8.9</v>
      </c>
      <c r="P20" s="51">
        <v>26061</v>
      </c>
      <c r="Q20" s="52">
        <v>9.8000000000000007</v>
      </c>
      <c r="R20" s="53">
        <f t="shared" ref="R20" si="11">P20/N20</f>
        <v>0.44346316810454844</v>
      </c>
      <c r="S20" s="53">
        <f t="shared" ref="S20" si="12">P20/L20</f>
        <v>0.41866405346356511</v>
      </c>
      <c r="T20" s="54"/>
      <c r="U20" s="50" t="s">
        <v>14</v>
      </c>
      <c r="V20" s="51">
        <f>SUM(B20,L20)</f>
        <v>230316</v>
      </c>
      <c r="W20" s="52">
        <v>7.4</v>
      </c>
      <c r="X20" s="51">
        <f>SUM(D20,N20)</f>
        <v>203712</v>
      </c>
      <c r="Y20" s="52">
        <v>7.2</v>
      </c>
      <c r="Z20" s="51">
        <f>SUM(F20,P20)</f>
        <v>72658</v>
      </c>
      <c r="AA20" s="52">
        <v>7</v>
      </c>
      <c r="AB20" s="53">
        <f>Z20/X20</f>
        <v>0.35667020106817465</v>
      </c>
      <c r="AC20" s="53">
        <f>Z20/V20</f>
        <v>0.31547091821671097</v>
      </c>
    </row>
    <row r="21" spans="1:29" x14ac:dyDescent="0.25">
      <c r="A21" s="1" t="s">
        <v>21</v>
      </c>
      <c r="K21" s="1"/>
      <c r="U21" s="1"/>
    </row>
    <row r="22" spans="1:29" ht="15.75" x14ac:dyDescent="0.25">
      <c r="A22" s="1" t="s">
        <v>22</v>
      </c>
      <c r="K22" s="1"/>
      <c r="U22" s="1"/>
      <c r="Z22" s="57"/>
      <c r="AA22" s="57"/>
    </row>
    <row r="23" spans="1:29" x14ac:dyDescent="0.25">
      <c r="A23" s="1" t="s">
        <v>23</v>
      </c>
      <c r="K23" s="1"/>
      <c r="U23" s="1"/>
      <c r="Z23" s="47"/>
    </row>
    <row r="24" spans="1:29" x14ac:dyDescent="0.25">
      <c r="A24" s="47"/>
      <c r="K24" s="47"/>
      <c r="U24" s="47"/>
    </row>
    <row r="25" spans="1:29" x14ac:dyDescent="0.25">
      <c r="K25" s="1"/>
      <c r="U25" s="1"/>
    </row>
    <row r="26" spans="1:29" x14ac:dyDescent="0.25">
      <c r="K26" s="1"/>
      <c r="U26" s="1"/>
    </row>
    <row r="27" spans="1:29" s="31" customFormat="1" ht="15.75" thickBot="1" x14ac:dyDescent="0.3">
      <c r="A27" s="29" t="s">
        <v>66</v>
      </c>
      <c r="B27" s="30"/>
      <c r="C27" s="63"/>
      <c r="D27" s="30"/>
      <c r="E27" s="63"/>
      <c r="F27" s="30"/>
      <c r="G27" s="30"/>
      <c r="H27" s="30"/>
      <c r="I27" s="30"/>
      <c r="J27" s="29"/>
      <c r="K27" s="29"/>
      <c r="L27" s="30"/>
      <c r="M27" s="63"/>
      <c r="N27" s="30"/>
      <c r="O27" s="63"/>
      <c r="P27" s="30"/>
      <c r="Q27" s="30"/>
      <c r="R27" s="30"/>
      <c r="S27" s="30"/>
      <c r="T27" s="29"/>
      <c r="U27" s="29"/>
      <c r="V27" s="30"/>
      <c r="W27" s="30"/>
      <c r="X27" s="30"/>
      <c r="Y27" s="30"/>
      <c r="Z27" s="30"/>
      <c r="AA27" s="30"/>
      <c r="AB27" s="30"/>
      <c r="AC27" s="30"/>
    </row>
    <row r="28" spans="1:29" ht="16.5" customHeight="1" thickBot="1" x14ac:dyDescent="0.3">
      <c r="A28" s="32"/>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29"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29"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29" x14ac:dyDescent="0.25">
      <c r="A31" s="40" t="s">
        <v>24</v>
      </c>
      <c r="B31" s="42">
        <v>910</v>
      </c>
      <c r="C31" s="46">
        <v>53.1</v>
      </c>
      <c r="D31" s="42">
        <v>563</v>
      </c>
      <c r="E31" s="46">
        <v>49.5</v>
      </c>
      <c r="F31" s="42">
        <v>185</v>
      </c>
      <c r="G31" s="46">
        <v>47.6</v>
      </c>
      <c r="H31" s="44">
        <f t="shared" ref="H31:H40" si="13">F31/D31</f>
        <v>0.32859680284191828</v>
      </c>
      <c r="I31" s="44">
        <f t="shared" ref="I31:I40" si="14">F31/B31</f>
        <v>0.2032967032967033</v>
      </c>
      <c r="J31" s="45"/>
      <c r="K31" s="40" t="s">
        <v>24</v>
      </c>
      <c r="L31" s="42">
        <v>3395</v>
      </c>
      <c r="M31" s="46">
        <v>51.1</v>
      </c>
      <c r="N31" s="42">
        <v>3395</v>
      </c>
      <c r="O31" s="46">
        <v>51.1</v>
      </c>
      <c r="P31" s="42">
        <v>786</v>
      </c>
      <c r="Q31" s="46">
        <v>68.099999999999994</v>
      </c>
      <c r="R31" s="44">
        <f t="shared" ref="R31:R40" si="15">P31/N31</f>
        <v>0.23151693667157586</v>
      </c>
      <c r="S31" s="44">
        <f t="shared" ref="S31:S40" si="16">P31/L31</f>
        <v>0.23151693667157586</v>
      </c>
      <c r="T31" s="45"/>
      <c r="U31" s="40" t="s">
        <v>24</v>
      </c>
      <c r="V31" s="42">
        <f t="shared" ref="V31:V40" si="17">SUM(B31,L31)</f>
        <v>4305</v>
      </c>
      <c r="W31" s="46">
        <v>48.9</v>
      </c>
      <c r="X31" s="42">
        <f t="shared" ref="X31:X40" si="18">SUM(D31,N31)</f>
        <v>3958</v>
      </c>
      <c r="Y31" s="46">
        <v>47.9</v>
      </c>
      <c r="Z31" s="42">
        <f t="shared" ref="Z31:Z40" si="19">SUM(F31,P31)</f>
        <v>971</v>
      </c>
      <c r="AA31" s="46">
        <v>62.5</v>
      </c>
      <c r="AB31" s="44">
        <f t="shared" ref="AB31:AB40" si="20">Z31/X31</f>
        <v>0.24532592218292068</v>
      </c>
      <c r="AC31" s="44">
        <f t="shared" ref="AC31:AC40" si="21">Z31/V31</f>
        <v>0.22555168408826945</v>
      </c>
    </row>
    <row r="32" spans="1:29" x14ac:dyDescent="0.25">
      <c r="A32" s="40" t="s">
        <v>25</v>
      </c>
      <c r="B32" s="42">
        <v>32905</v>
      </c>
      <c r="C32" s="46">
        <v>19.100000000000001</v>
      </c>
      <c r="D32" s="42">
        <v>31662</v>
      </c>
      <c r="E32" s="46">
        <v>19.8</v>
      </c>
      <c r="F32" s="42">
        <v>13372</v>
      </c>
      <c r="G32" s="46">
        <v>21.1</v>
      </c>
      <c r="H32" s="44">
        <f t="shared" si="13"/>
        <v>0.42233592318868046</v>
      </c>
      <c r="I32" s="44">
        <f t="shared" si="14"/>
        <v>0.40638200881325026</v>
      </c>
      <c r="J32" s="45"/>
      <c r="K32" s="40" t="s">
        <v>25</v>
      </c>
      <c r="L32" s="42">
        <v>2162</v>
      </c>
      <c r="M32" s="46">
        <v>41.4</v>
      </c>
      <c r="N32" s="42">
        <v>2162</v>
      </c>
      <c r="O32" s="46">
        <v>41.4</v>
      </c>
      <c r="P32" s="42">
        <v>396</v>
      </c>
      <c r="Q32" s="46">
        <v>38.700000000000003</v>
      </c>
      <c r="R32" s="44">
        <f t="shared" si="15"/>
        <v>0.18316373728029603</v>
      </c>
      <c r="S32" s="44">
        <f t="shared" si="16"/>
        <v>0.18316373728029603</v>
      </c>
      <c r="T32" s="45"/>
      <c r="U32" s="40" t="s">
        <v>25</v>
      </c>
      <c r="V32" s="42">
        <f t="shared" si="17"/>
        <v>35067</v>
      </c>
      <c r="W32" s="46">
        <v>18.5</v>
      </c>
      <c r="X32" s="42">
        <f t="shared" si="18"/>
        <v>33824</v>
      </c>
      <c r="Y32" s="46">
        <v>19.100000000000001</v>
      </c>
      <c r="Z32" s="42">
        <f t="shared" si="19"/>
        <v>13768</v>
      </c>
      <c r="AA32" s="46">
        <v>20.8</v>
      </c>
      <c r="AB32" s="44">
        <f t="shared" si="20"/>
        <v>0.40704824976348153</v>
      </c>
      <c r="AC32" s="44">
        <f t="shared" si="21"/>
        <v>0.39261984201671085</v>
      </c>
    </row>
    <row r="33" spans="1:29" x14ac:dyDescent="0.25">
      <c r="A33" s="40" t="s">
        <v>26</v>
      </c>
      <c r="B33" s="42">
        <v>1235</v>
      </c>
      <c r="C33" s="46">
        <v>34.799999999999997</v>
      </c>
      <c r="D33" s="42">
        <v>1187</v>
      </c>
      <c r="E33" s="46">
        <v>36.200000000000003</v>
      </c>
      <c r="F33" s="42">
        <v>690</v>
      </c>
      <c r="G33" s="46">
        <v>42.5</v>
      </c>
      <c r="H33" s="44">
        <f t="shared" si="13"/>
        <v>0.5812973883740522</v>
      </c>
      <c r="I33" s="44">
        <f t="shared" si="14"/>
        <v>0.5587044534412956</v>
      </c>
      <c r="J33" s="45"/>
      <c r="K33" s="40" t="s">
        <v>26</v>
      </c>
      <c r="L33" s="42">
        <v>2012</v>
      </c>
      <c r="M33" s="46">
        <v>42.2</v>
      </c>
      <c r="N33" s="42">
        <v>1926</v>
      </c>
      <c r="O33" s="46">
        <v>44</v>
      </c>
      <c r="P33" s="42">
        <v>692</v>
      </c>
      <c r="Q33" s="46">
        <v>49.8</v>
      </c>
      <c r="R33" s="44">
        <f t="shared" si="15"/>
        <v>0.3592938733125649</v>
      </c>
      <c r="S33" s="44">
        <f t="shared" si="16"/>
        <v>0.34393638170974156</v>
      </c>
      <c r="T33" s="45"/>
      <c r="U33" s="40" t="s">
        <v>26</v>
      </c>
      <c r="V33" s="42">
        <f t="shared" si="17"/>
        <v>3247</v>
      </c>
      <c r="W33" s="46">
        <v>32.200000000000003</v>
      </c>
      <c r="X33" s="42">
        <f t="shared" si="18"/>
        <v>3113</v>
      </c>
      <c r="Y33" s="46">
        <v>33.4</v>
      </c>
      <c r="Z33" s="42">
        <f t="shared" si="19"/>
        <v>1382</v>
      </c>
      <c r="AA33" s="46">
        <v>33.4</v>
      </c>
      <c r="AB33" s="44">
        <f t="shared" si="20"/>
        <v>0.44394474783167365</v>
      </c>
      <c r="AC33" s="44">
        <f t="shared" si="21"/>
        <v>0.4256236526024022</v>
      </c>
    </row>
    <row r="34" spans="1:29" x14ac:dyDescent="0.25">
      <c r="A34" s="40" t="s">
        <v>27</v>
      </c>
      <c r="B34" s="42">
        <v>1359</v>
      </c>
      <c r="C34" s="46">
        <v>41.2</v>
      </c>
      <c r="D34" s="42">
        <v>1057</v>
      </c>
      <c r="E34" s="46">
        <v>41.5</v>
      </c>
      <c r="F34" s="42">
        <v>467</v>
      </c>
      <c r="G34" s="46">
        <v>41.1</v>
      </c>
      <c r="H34" s="44">
        <f t="shared" si="13"/>
        <v>0.44181646168401134</v>
      </c>
      <c r="I34" s="44">
        <f t="shared" si="14"/>
        <v>0.34363502575423105</v>
      </c>
      <c r="J34" s="45"/>
      <c r="K34" s="40" t="s">
        <v>27</v>
      </c>
      <c r="L34" s="42">
        <v>6083</v>
      </c>
      <c r="M34" s="46">
        <v>20.6</v>
      </c>
      <c r="N34" s="42">
        <v>5368</v>
      </c>
      <c r="O34" s="46">
        <v>21.3</v>
      </c>
      <c r="P34" s="42">
        <v>2443</v>
      </c>
      <c r="Q34" s="46">
        <v>21.6</v>
      </c>
      <c r="R34" s="44">
        <f t="shared" si="15"/>
        <v>0.45510432190760058</v>
      </c>
      <c r="S34" s="44">
        <f t="shared" si="16"/>
        <v>0.40161104718066742</v>
      </c>
      <c r="T34" s="45"/>
      <c r="U34" s="40" t="s">
        <v>27</v>
      </c>
      <c r="V34" s="42">
        <f t="shared" si="17"/>
        <v>7442</v>
      </c>
      <c r="W34" s="46">
        <v>19.899999999999999</v>
      </c>
      <c r="X34" s="42">
        <f t="shared" si="18"/>
        <v>6425</v>
      </c>
      <c r="Y34" s="46">
        <v>20.3</v>
      </c>
      <c r="Z34" s="42">
        <f t="shared" si="19"/>
        <v>2910</v>
      </c>
      <c r="AA34" s="46">
        <v>21.1</v>
      </c>
      <c r="AB34" s="44">
        <f t="shared" si="20"/>
        <v>0.45291828793774319</v>
      </c>
      <c r="AC34" s="44">
        <f t="shared" si="21"/>
        <v>0.39102391830153183</v>
      </c>
    </row>
    <row r="35" spans="1:29" x14ac:dyDescent="0.25">
      <c r="A35" s="40" t="s">
        <v>28</v>
      </c>
      <c r="B35" s="42">
        <v>1768</v>
      </c>
      <c r="C35" s="46">
        <v>60.7</v>
      </c>
      <c r="D35" s="42">
        <v>1707</v>
      </c>
      <c r="E35" s="46">
        <v>62.9</v>
      </c>
      <c r="F35" s="42">
        <v>871</v>
      </c>
      <c r="G35" s="46">
        <v>63.7</v>
      </c>
      <c r="H35" s="44">
        <f t="shared" si="13"/>
        <v>0.51025190392501463</v>
      </c>
      <c r="I35" s="44">
        <f t="shared" si="14"/>
        <v>0.49264705882352944</v>
      </c>
      <c r="J35" s="45"/>
      <c r="K35" s="40" t="s">
        <v>28</v>
      </c>
      <c r="L35" s="42">
        <v>1775</v>
      </c>
      <c r="M35" s="46">
        <v>45.6</v>
      </c>
      <c r="N35" s="42">
        <v>1561</v>
      </c>
      <c r="O35" s="46">
        <v>51.4</v>
      </c>
      <c r="P35" s="42">
        <v>917</v>
      </c>
      <c r="Q35" s="46">
        <v>55.5</v>
      </c>
      <c r="R35" s="44">
        <f t="shared" si="15"/>
        <v>0.58744394618834084</v>
      </c>
      <c r="S35" s="44">
        <f t="shared" si="16"/>
        <v>0.5166197183098592</v>
      </c>
      <c r="T35" s="45"/>
      <c r="U35" s="40" t="s">
        <v>28</v>
      </c>
      <c r="V35" s="42">
        <f t="shared" si="17"/>
        <v>3543</v>
      </c>
      <c r="W35" s="46">
        <v>51.1</v>
      </c>
      <c r="X35" s="42">
        <f t="shared" si="18"/>
        <v>3268</v>
      </c>
      <c r="Y35" s="46">
        <v>55.3</v>
      </c>
      <c r="Z35" s="42">
        <f t="shared" si="19"/>
        <v>1788</v>
      </c>
      <c r="AA35" s="46">
        <v>57.9</v>
      </c>
      <c r="AB35" s="44">
        <f t="shared" si="20"/>
        <v>0.54712362301101591</v>
      </c>
      <c r="AC35" s="44">
        <f t="shared" si="21"/>
        <v>0.50465707027942419</v>
      </c>
    </row>
    <row r="36" spans="1:29" x14ac:dyDescent="0.25">
      <c r="A36" s="40" t="s">
        <v>29</v>
      </c>
      <c r="B36" s="42">
        <v>89768</v>
      </c>
      <c r="C36" s="46">
        <v>14.2</v>
      </c>
      <c r="D36" s="42">
        <v>74458</v>
      </c>
      <c r="E36" s="46">
        <v>13</v>
      </c>
      <c r="F36" s="42">
        <v>20872</v>
      </c>
      <c r="G36" s="46">
        <v>10.9</v>
      </c>
      <c r="H36" s="44">
        <f t="shared" si="13"/>
        <v>0.28031910607322247</v>
      </c>
      <c r="I36" s="44">
        <f t="shared" si="14"/>
        <v>0.2325104714374833</v>
      </c>
      <c r="J36" s="45"/>
      <c r="K36" s="40" t="s">
        <v>29</v>
      </c>
      <c r="L36" s="42">
        <v>13631</v>
      </c>
      <c r="M36" s="46">
        <v>23.5</v>
      </c>
      <c r="N36" s="42">
        <v>13157</v>
      </c>
      <c r="O36" s="46">
        <v>23.8</v>
      </c>
      <c r="P36" s="42">
        <v>3765</v>
      </c>
      <c r="Q36" s="46">
        <v>23.6</v>
      </c>
      <c r="R36" s="44">
        <f t="shared" si="15"/>
        <v>0.28615945884320132</v>
      </c>
      <c r="S36" s="44">
        <f t="shared" si="16"/>
        <v>0.27620864206587925</v>
      </c>
      <c r="T36" s="45"/>
      <c r="U36" s="40" t="s">
        <v>29</v>
      </c>
      <c r="V36" s="42">
        <f t="shared" si="17"/>
        <v>103399</v>
      </c>
      <c r="W36" s="46">
        <v>13.3</v>
      </c>
      <c r="X36" s="42">
        <f t="shared" si="18"/>
        <v>87615</v>
      </c>
      <c r="Y36" s="46">
        <v>12.7</v>
      </c>
      <c r="Z36" s="42">
        <f t="shared" si="19"/>
        <v>24637</v>
      </c>
      <c r="AA36" s="46">
        <v>10.9</v>
      </c>
      <c r="AB36" s="44">
        <f t="shared" si="20"/>
        <v>0.28119614221309136</v>
      </c>
      <c r="AC36" s="44">
        <f t="shared" si="21"/>
        <v>0.23827116316405381</v>
      </c>
    </row>
    <row r="37" spans="1:29" x14ac:dyDescent="0.25">
      <c r="A37" s="40" t="s">
        <v>52</v>
      </c>
      <c r="B37" s="42">
        <v>5250</v>
      </c>
      <c r="C37" s="46">
        <v>61</v>
      </c>
      <c r="D37" s="42">
        <v>2568</v>
      </c>
      <c r="E37" s="46">
        <v>75.5</v>
      </c>
      <c r="F37" s="42">
        <v>781</v>
      </c>
      <c r="G37" s="46">
        <v>65.400000000000006</v>
      </c>
      <c r="H37" s="44">
        <f t="shared" si="13"/>
        <v>0.30412772585669784</v>
      </c>
      <c r="I37" s="44">
        <f t="shared" si="14"/>
        <v>0.14876190476190476</v>
      </c>
      <c r="J37" s="45"/>
      <c r="K37" s="40" t="s">
        <v>52</v>
      </c>
      <c r="L37" s="42"/>
      <c r="M37" s="46"/>
      <c r="N37" s="42"/>
      <c r="O37" s="46"/>
      <c r="P37" s="42"/>
      <c r="Q37" s="46"/>
      <c r="R37" s="44" t="e">
        <f t="shared" si="15"/>
        <v>#DIV/0!</v>
      </c>
      <c r="S37" s="44" t="e">
        <f t="shared" si="16"/>
        <v>#DIV/0!</v>
      </c>
      <c r="T37" s="45"/>
      <c r="U37" s="40" t="s">
        <v>52</v>
      </c>
      <c r="V37" s="42">
        <f t="shared" si="17"/>
        <v>5250</v>
      </c>
      <c r="W37" s="46">
        <v>61</v>
      </c>
      <c r="X37" s="42">
        <f t="shared" si="18"/>
        <v>2568</v>
      </c>
      <c r="Y37" s="46">
        <v>75.5</v>
      </c>
      <c r="Z37" s="42">
        <f t="shared" si="19"/>
        <v>781</v>
      </c>
      <c r="AA37" s="46">
        <v>65.400000000000006</v>
      </c>
      <c r="AB37" s="44">
        <f t="shared" si="20"/>
        <v>0.30412772585669784</v>
      </c>
      <c r="AC37" s="44">
        <f t="shared" si="21"/>
        <v>0.14876190476190476</v>
      </c>
    </row>
    <row r="38" spans="1:29" x14ac:dyDescent="0.25">
      <c r="A38" s="40" t="s">
        <v>32</v>
      </c>
      <c r="B38" s="42">
        <v>33713</v>
      </c>
      <c r="C38" s="46">
        <v>15</v>
      </c>
      <c r="D38" s="42">
        <v>30875</v>
      </c>
      <c r="E38" s="46">
        <v>15.6</v>
      </c>
      <c r="F38" s="42">
        <v>8967</v>
      </c>
      <c r="G38" s="46">
        <v>18.600000000000001</v>
      </c>
      <c r="H38" s="44">
        <f t="shared" si="13"/>
        <v>0.29042914979757084</v>
      </c>
      <c r="I38" s="44">
        <f t="shared" si="14"/>
        <v>0.26598048230652865</v>
      </c>
      <c r="J38" s="45"/>
      <c r="K38" s="40" t="s">
        <v>32</v>
      </c>
      <c r="L38" s="42">
        <v>4724</v>
      </c>
      <c r="M38" s="46">
        <v>23.3</v>
      </c>
      <c r="N38" s="42">
        <v>4457</v>
      </c>
      <c r="O38" s="46">
        <v>24.2</v>
      </c>
      <c r="P38" s="42">
        <v>1248</v>
      </c>
      <c r="Q38" s="46">
        <v>25.6</v>
      </c>
      <c r="R38" s="44">
        <f t="shared" si="15"/>
        <v>0.28000897464662328</v>
      </c>
      <c r="S38" s="44">
        <f t="shared" si="16"/>
        <v>0.26418289585097376</v>
      </c>
      <c r="T38" s="45"/>
      <c r="U38" s="40" t="s">
        <v>32</v>
      </c>
      <c r="V38" s="42">
        <f t="shared" si="17"/>
        <v>38437</v>
      </c>
      <c r="W38" s="46">
        <v>14</v>
      </c>
      <c r="X38" s="42">
        <f t="shared" si="18"/>
        <v>35332</v>
      </c>
      <c r="Y38" s="46">
        <v>14.5</v>
      </c>
      <c r="Z38" s="42">
        <f t="shared" si="19"/>
        <v>10215</v>
      </c>
      <c r="AA38" s="46">
        <v>17.600000000000001</v>
      </c>
      <c r="AB38" s="44">
        <f t="shared" si="20"/>
        <v>0.28911468357296499</v>
      </c>
      <c r="AC38" s="44">
        <f t="shared" si="21"/>
        <v>0.26575955459583211</v>
      </c>
    </row>
    <row r="39" spans="1:29" x14ac:dyDescent="0.25">
      <c r="A39" s="40" t="s">
        <v>30</v>
      </c>
      <c r="B39" s="42">
        <v>500</v>
      </c>
      <c r="C39" s="46">
        <v>50.9</v>
      </c>
      <c r="D39" s="42">
        <v>206</v>
      </c>
      <c r="E39" s="46">
        <v>49.6</v>
      </c>
      <c r="F39" s="42">
        <v>72</v>
      </c>
      <c r="G39" s="46">
        <v>69.400000000000006</v>
      </c>
      <c r="H39" s="44">
        <f t="shared" si="13"/>
        <v>0.34951456310679613</v>
      </c>
      <c r="I39" s="44">
        <f t="shared" si="14"/>
        <v>0.14399999999999999</v>
      </c>
      <c r="J39" s="45"/>
      <c r="K39" s="40" t="s">
        <v>30</v>
      </c>
      <c r="L39" s="42">
        <v>24535</v>
      </c>
      <c r="M39" s="46">
        <v>12.7</v>
      </c>
      <c r="N39" s="42">
        <v>23062</v>
      </c>
      <c r="O39" s="46">
        <v>12.7</v>
      </c>
      <c r="P39" s="42">
        <v>14269</v>
      </c>
      <c r="Q39" s="46">
        <v>14.8</v>
      </c>
      <c r="R39" s="44">
        <f t="shared" si="15"/>
        <v>0.61872344115861588</v>
      </c>
      <c r="S39" s="44">
        <f t="shared" si="16"/>
        <v>0.58157733849602611</v>
      </c>
      <c r="T39" s="45"/>
      <c r="U39" s="40" t="s">
        <v>30</v>
      </c>
      <c r="V39" s="42">
        <f t="shared" si="17"/>
        <v>25035</v>
      </c>
      <c r="W39" s="46">
        <v>12.6</v>
      </c>
      <c r="X39" s="42">
        <f t="shared" si="18"/>
        <v>23268</v>
      </c>
      <c r="Y39" s="46">
        <v>12.7</v>
      </c>
      <c r="Z39" s="42">
        <f t="shared" si="19"/>
        <v>14341</v>
      </c>
      <c r="AA39" s="46">
        <v>14.8</v>
      </c>
      <c r="AB39" s="44">
        <f t="shared" si="20"/>
        <v>0.61634003782018221</v>
      </c>
      <c r="AC39" s="44">
        <f t="shared" si="21"/>
        <v>0.57283802676253248</v>
      </c>
    </row>
    <row r="40" spans="1:29" x14ac:dyDescent="0.25">
      <c r="A40" s="40" t="s">
        <v>31</v>
      </c>
      <c r="B40" s="42">
        <v>661</v>
      </c>
      <c r="C40" s="46">
        <v>32.1</v>
      </c>
      <c r="D40" s="42">
        <v>661</v>
      </c>
      <c r="E40" s="46">
        <v>32.1</v>
      </c>
      <c r="F40" s="42">
        <v>321</v>
      </c>
      <c r="G40" s="46">
        <v>39.4</v>
      </c>
      <c r="H40" s="44">
        <f t="shared" si="13"/>
        <v>0.48562783661119518</v>
      </c>
      <c r="I40" s="44">
        <f t="shared" si="14"/>
        <v>0.48562783661119518</v>
      </c>
      <c r="J40" s="45"/>
      <c r="K40" s="40" t="s">
        <v>31</v>
      </c>
      <c r="L40" s="42">
        <v>3931</v>
      </c>
      <c r="M40" s="46">
        <v>26.6</v>
      </c>
      <c r="N40" s="42">
        <v>3677</v>
      </c>
      <c r="O40" s="46">
        <v>27.9</v>
      </c>
      <c r="P40" s="42">
        <v>1545</v>
      </c>
      <c r="Q40" s="46">
        <v>28.8</v>
      </c>
      <c r="R40" s="44">
        <f t="shared" si="15"/>
        <v>0.420179494152842</v>
      </c>
      <c r="S40" s="44">
        <f t="shared" si="16"/>
        <v>0.39302976341897738</v>
      </c>
      <c r="T40" s="45"/>
      <c r="U40" s="40" t="s">
        <v>31</v>
      </c>
      <c r="V40" s="42">
        <f t="shared" si="17"/>
        <v>4592</v>
      </c>
      <c r="W40" s="46">
        <v>24.8</v>
      </c>
      <c r="X40" s="42">
        <f t="shared" si="18"/>
        <v>4338</v>
      </c>
      <c r="Y40" s="46">
        <v>25.9</v>
      </c>
      <c r="Z40" s="42">
        <f t="shared" si="19"/>
        <v>1866</v>
      </c>
      <c r="AA40" s="46">
        <v>26.2</v>
      </c>
      <c r="AB40" s="44">
        <f t="shared" si="20"/>
        <v>0.43015214384508993</v>
      </c>
      <c r="AC40" s="44">
        <f t="shared" si="21"/>
        <v>0.40635888501742162</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168068</v>
      </c>
      <c r="C42" s="59">
        <v>9.1999999999999993</v>
      </c>
      <c r="D42" s="55">
        <v>144945</v>
      </c>
      <c r="E42" s="59">
        <v>8.8000000000000007</v>
      </c>
      <c r="F42" s="55">
        <v>46597</v>
      </c>
      <c r="G42" s="59">
        <v>8.8000000000000007</v>
      </c>
      <c r="H42" s="53">
        <f t="shared" ref="H42" si="22">F42/D42</f>
        <v>0.32148056159232813</v>
      </c>
      <c r="I42" s="53">
        <f t="shared" ref="I42" si="23">F42/B42</f>
        <v>0.27725087464597664</v>
      </c>
      <c r="J42" s="54"/>
      <c r="K42" s="50" t="s">
        <v>14</v>
      </c>
      <c r="L42" s="55">
        <v>62248</v>
      </c>
      <c r="M42" s="59">
        <v>8.6999999999999993</v>
      </c>
      <c r="N42" s="55">
        <v>58767</v>
      </c>
      <c r="O42" s="59">
        <v>8.9</v>
      </c>
      <c r="P42" s="55">
        <v>26061</v>
      </c>
      <c r="Q42" s="59">
        <v>9.8000000000000007</v>
      </c>
      <c r="R42" s="53">
        <f t="shared" ref="R42" si="24">P42/N42</f>
        <v>0.44346316810454844</v>
      </c>
      <c r="S42" s="53">
        <f t="shared" ref="S42" si="25">P42/L42</f>
        <v>0.41866405346356511</v>
      </c>
      <c r="T42" s="54"/>
      <c r="U42" s="50" t="s">
        <v>14</v>
      </c>
      <c r="V42" s="55">
        <f>SUM(B42,L42)</f>
        <v>230316</v>
      </c>
      <c r="W42" s="60">
        <v>7.4</v>
      </c>
      <c r="X42" s="55">
        <f>SUM(D42,N42)</f>
        <v>203712</v>
      </c>
      <c r="Y42" s="60">
        <v>7.2</v>
      </c>
      <c r="Z42" s="55">
        <f>SUM(F42,P42)</f>
        <v>72658</v>
      </c>
      <c r="AA42" s="60">
        <v>7</v>
      </c>
      <c r="AB42" s="53">
        <f>Z42/X42</f>
        <v>0.35667020106817465</v>
      </c>
      <c r="AC42" s="53">
        <f>Z42/V42</f>
        <v>0.31547091821671097</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A46" s="47"/>
      <c r="K46" s="47"/>
      <c r="U46" s="47"/>
    </row>
    <row r="47" spans="1:29" hidden="1" x14ac:dyDescent="0.25">
      <c r="B47" s="61">
        <f>B20-B42</f>
        <v>0</v>
      </c>
      <c r="C47" s="61">
        <f t="shared" ref="C47:AC47" si="26">C20-C42</f>
        <v>0</v>
      </c>
      <c r="D47" s="61">
        <f t="shared" si="26"/>
        <v>0</v>
      </c>
      <c r="E47" s="61">
        <f t="shared" si="26"/>
        <v>0</v>
      </c>
      <c r="F47" s="61">
        <f t="shared" si="26"/>
        <v>0</v>
      </c>
      <c r="G47" s="61">
        <f t="shared" si="26"/>
        <v>0</v>
      </c>
      <c r="H47" s="61">
        <f t="shared" si="26"/>
        <v>0</v>
      </c>
      <c r="I47" s="61">
        <f t="shared" si="26"/>
        <v>0</v>
      </c>
      <c r="J47" s="62"/>
      <c r="K47" s="35" t="e">
        <f t="shared" si="26"/>
        <v>#VALUE!</v>
      </c>
      <c r="L47" s="61">
        <f t="shared" si="26"/>
        <v>0</v>
      </c>
      <c r="M47" s="61">
        <f t="shared" si="26"/>
        <v>0</v>
      </c>
      <c r="N47" s="61">
        <f t="shared" si="26"/>
        <v>0</v>
      </c>
      <c r="O47" s="61">
        <f t="shared" si="26"/>
        <v>0</v>
      </c>
      <c r="P47" s="61">
        <f t="shared" si="26"/>
        <v>0</v>
      </c>
      <c r="Q47" s="61">
        <f t="shared" si="26"/>
        <v>0</v>
      </c>
      <c r="R47" s="61">
        <f t="shared" si="26"/>
        <v>0</v>
      </c>
      <c r="S47" s="61">
        <f t="shared" si="26"/>
        <v>0</v>
      </c>
      <c r="T47" s="62"/>
      <c r="U47" s="35" t="e">
        <f t="shared" si="26"/>
        <v>#VALUE!</v>
      </c>
      <c r="V47" s="61">
        <f t="shared" si="26"/>
        <v>0</v>
      </c>
      <c r="W47" s="61"/>
      <c r="X47" s="61">
        <f t="shared" si="26"/>
        <v>0</v>
      </c>
      <c r="Y47" s="61"/>
      <c r="Z47" s="61">
        <f t="shared" si="26"/>
        <v>0</v>
      </c>
      <c r="AA47" s="61"/>
      <c r="AB47" s="61">
        <f t="shared" si="26"/>
        <v>0</v>
      </c>
      <c r="AC47" s="61">
        <f t="shared" si="26"/>
        <v>0</v>
      </c>
    </row>
    <row r="49" spans="11:21" x14ac:dyDescent="0.25">
      <c r="K49" s="47"/>
      <c r="U49" s="47"/>
    </row>
    <row r="50" spans="11:21" x14ac:dyDescent="0.25">
      <c r="K50" s="47"/>
      <c r="U50" s="47"/>
    </row>
    <row r="51" spans="11:21" x14ac:dyDescent="0.25">
      <c r="K51" s="47"/>
      <c r="U51" s="47"/>
    </row>
    <row r="52" spans="11:21" x14ac:dyDescent="0.25">
      <c r="K52" s="47"/>
      <c r="U52" s="47"/>
    </row>
    <row r="53" spans="11:21" x14ac:dyDescent="0.25">
      <c r="K53" s="47"/>
      <c r="U53" s="47"/>
    </row>
    <row r="54" spans="11:21" x14ac:dyDescent="0.25">
      <c r="K54" s="47"/>
      <c r="U54" s="47"/>
    </row>
    <row r="55" spans="11:21" x14ac:dyDescent="0.25">
      <c r="K55" s="47"/>
      <c r="U55" s="47"/>
    </row>
    <row r="56" spans="11:21" x14ac:dyDescent="0.25">
      <c r="K56" s="47"/>
      <c r="U56" s="47"/>
    </row>
    <row r="57" spans="11:21" x14ac:dyDescent="0.25">
      <c r="K57" s="47"/>
      <c r="U57" s="47"/>
    </row>
    <row r="58" spans="11:21" x14ac:dyDescent="0.25">
      <c r="K58" s="47"/>
      <c r="U58" s="47"/>
    </row>
  </sheetData>
  <mergeCells count="12">
    <mergeCell ref="A2:A3"/>
    <mergeCell ref="B2:I2"/>
    <mergeCell ref="L2:S2"/>
    <mergeCell ref="V2:AC2"/>
    <mergeCell ref="A28:A29"/>
    <mergeCell ref="B28:I28"/>
    <mergeCell ref="L28:S28"/>
    <mergeCell ref="V28:AC28"/>
    <mergeCell ref="K2:K3"/>
    <mergeCell ref="U2:U3"/>
    <mergeCell ref="K28:K29"/>
    <mergeCell ref="U28:U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84"/>
  <sheetViews>
    <sheetView zoomScaleNormal="100" workbookViewId="0">
      <selection activeCell="A25" sqref="A25"/>
    </sheetView>
  </sheetViews>
  <sheetFormatPr defaultColWidth="9.140625" defaultRowHeight="15" x14ac:dyDescent="0.25"/>
  <cols>
    <col min="1" max="1" width="32.7109375" style="35" customWidth="1"/>
    <col min="2" max="2" width="11.5703125" style="35" customWidth="1"/>
    <col min="3" max="3" width="11.5703125" style="64" customWidth="1"/>
    <col min="4" max="4" width="11.5703125" style="35" customWidth="1"/>
    <col min="5" max="5" width="11.5703125" style="64" customWidth="1"/>
    <col min="6" max="9" width="11.5703125" style="35" customWidth="1"/>
    <col min="10" max="10" width="11.5703125" style="47" customWidth="1"/>
    <col min="11" max="11" width="32.7109375" style="35" customWidth="1"/>
    <col min="12" max="12" width="11.5703125" style="35" customWidth="1"/>
    <col min="13" max="13" width="11.5703125" style="64" customWidth="1"/>
    <col min="14" max="14" width="11.5703125" style="35" customWidth="1"/>
    <col min="15" max="15" width="11.5703125" style="64" customWidth="1"/>
    <col min="16"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1" s="31" customFormat="1" ht="15.75" thickBot="1" x14ac:dyDescent="0.3">
      <c r="A1" s="29" t="s">
        <v>67</v>
      </c>
      <c r="B1" s="30"/>
      <c r="C1" s="63"/>
      <c r="D1" s="30"/>
      <c r="E1" s="63"/>
      <c r="F1" s="30"/>
      <c r="G1" s="30"/>
      <c r="H1" s="30"/>
      <c r="I1" s="30"/>
      <c r="J1" s="29"/>
      <c r="K1" s="29"/>
      <c r="L1" s="30"/>
      <c r="M1" s="63"/>
      <c r="N1" s="30"/>
      <c r="O1" s="63"/>
      <c r="P1" s="30"/>
      <c r="Q1" s="30"/>
      <c r="R1" s="30"/>
      <c r="S1" s="30"/>
      <c r="T1" s="29"/>
      <c r="U1" s="29"/>
      <c r="V1" s="30"/>
      <c r="W1" s="30"/>
      <c r="X1" s="30"/>
      <c r="Y1" s="30"/>
      <c r="Z1" s="30"/>
      <c r="AA1" s="30"/>
      <c r="AB1" s="30"/>
      <c r="AC1" s="30"/>
    </row>
    <row r="2" spans="1:31" ht="15.75"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1"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1"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1" x14ac:dyDescent="0.25">
      <c r="A5" s="40" t="s">
        <v>43</v>
      </c>
      <c r="B5" s="42">
        <v>85</v>
      </c>
      <c r="C5" s="43">
        <v>100</v>
      </c>
      <c r="D5" s="42">
        <v>85</v>
      </c>
      <c r="E5" s="43">
        <v>100</v>
      </c>
      <c r="F5" s="42">
        <v>49</v>
      </c>
      <c r="G5" s="43">
        <v>100</v>
      </c>
      <c r="H5" s="44">
        <f t="shared" ref="H5:H18" si="0">F5/D5</f>
        <v>0.57647058823529407</v>
      </c>
      <c r="I5" s="44">
        <f t="shared" ref="I5:I18" si="1">F5/B5</f>
        <v>0.57647058823529407</v>
      </c>
      <c r="J5" s="45"/>
      <c r="K5" s="40" t="s">
        <v>43</v>
      </c>
      <c r="L5" s="42">
        <v>3325</v>
      </c>
      <c r="M5" s="43">
        <v>99.7</v>
      </c>
      <c r="N5" s="42">
        <v>3316</v>
      </c>
      <c r="O5" s="43">
        <v>100</v>
      </c>
      <c r="P5" s="42">
        <v>552</v>
      </c>
      <c r="Q5" s="43">
        <v>100</v>
      </c>
      <c r="R5" s="44">
        <f t="shared" ref="R5:R18" si="2">P5/N5</f>
        <v>0.16646562123039807</v>
      </c>
      <c r="S5" s="44">
        <f t="shared" ref="S5:S18" si="3">P5/L5</f>
        <v>0.16601503759398495</v>
      </c>
      <c r="T5" s="45"/>
      <c r="U5" s="40" t="s">
        <v>43</v>
      </c>
      <c r="V5" s="42">
        <f t="shared" ref="V5:V18" si="4">SUM(B5,L5)</f>
        <v>3410</v>
      </c>
      <c r="W5" s="43">
        <v>97.2</v>
      </c>
      <c r="X5" s="42">
        <f t="shared" ref="X5:X18" si="5">SUM(D5,N5)</f>
        <v>3401</v>
      </c>
      <c r="Y5" s="43">
        <v>97.5</v>
      </c>
      <c r="Z5" s="42">
        <f>SUM(F5,P5)</f>
        <v>601</v>
      </c>
      <c r="AA5" s="43">
        <v>92.1</v>
      </c>
      <c r="AB5" s="44">
        <f>Z5/X5</f>
        <v>0.17671273154954426</v>
      </c>
      <c r="AC5" s="44">
        <f>Z5/V5</f>
        <v>0.17624633431085043</v>
      </c>
    </row>
    <row r="6" spans="1:31" x14ac:dyDescent="0.25">
      <c r="A6" s="40" t="s">
        <v>44</v>
      </c>
      <c r="B6" s="42">
        <v>1058</v>
      </c>
      <c r="C6" s="43">
        <v>45.1</v>
      </c>
      <c r="D6" s="42">
        <v>693</v>
      </c>
      <c r="E6" s="43">
        <v>41.1</v>
      </c>
      <c r="F6" s="42">
        <v>287</v>
      </c>
      <c r="G6" s="43">
        <v>45.5</v>
      </c>
      <c r="H6" s="44">
        <f t="shared" si="0"/>
        <v>0.41414141414141414</v>
      </c>
      <c r="I6" s="44">
        <f t="shared" si="1"/>
        <v>0.2712665406427221</v>
      </c>
      <c r="J6" s="45"/>
      <c r="K6" s="40" t="s">
        <v>44</v>
      </c>
      <c r="L6" s="42">
        <v>365</v>
      </c>
      <c r="M6" s="43">
        <v>64</v>
      </c>
      <c r="N6" s="42">
        <v>365</v>
      </c>
      <c r="O6" s="43">
        <v>64</v>
      </c>
      <c r="P6" s="42">
        <v>235</v>
      </c>
      <c r="Q6" s="43">
        <v>61.8</v>
      </c>
      <c r="R6" s="44">
        <f t="shared" si="2"/>
        <v>0.64383561643835618</v>
      </c>
      <c r="S6" s="44">
        <f t="shared" si="3"/>
        <v>0.64383561643835618</v>
      </c>
      <c r="T6" s="45"/>
      <c r="U6" s="40" t="s">
        <v>44</v>
      </c>
      <c r="V6" s="42">
        <f t="shared" si="4"/>
        <v>1423</v>
      </c>
      <c r="W6" s="43">
        <v>40</v>
      </c>
      <c r="X6" s="42">
        <f t="shared" si="5"/>
        <v>1058</v>
      </c>
      <c r="Y6" s="43">
        <v>35.4</v>
      </c>
      <c r="Z6" s="42">
        <f t="shared" ref="Z6:Z20" si="6">SUM(F6,P6)</f>
        <v>522</v>
      </c>
      <c r="AA6" s="43">
        <v>36.6</v>
      </c>
      <c r="AB6" s="44">
        <f t="shared" ref="AB6:AB18" si="7">Z6/X6</f>
        <v>0.49338374291115311</v>
      </c>
      <c r="AC6" s="44">
        <f t="shared" ref="AC6:AC18" si="8">Z6/V6</f>
        <v>0.36683063949402672</v>
      </c>
    </row>
    <row r="7" spans="1:31" x14ac:dyDescent="0.25">
      <c r="A7" s="40" t="s">
        <v>9</v>
      </c>
      <c r="B7" s="42">
        <v>13676</v>
      </c>
      <c r="C7" s="43">
        <v>25.1</v>
      </c>
      <c r="D7" s="42">
        <v>3169</v>
      </c>
      <c r="E7" s="43">
        <v>40.700000000000003</v>
      </c>
      <c r="F7" s="42">
        <v>2713</v>
      </c>
      <c r="G7" s="43">
        <v>40.700000000000003</v>
      </c>
      <c r="H7" s="44">
        <f t="shared" si="0"/>
        <v>0.85610602713789841</v>
      </c>
      <c r="I7" s="44">
        <f t="shared" si="1"/>
        <v>0.19837671833869552</v>
      </c>
      <c r="J7" s="45"/>
      <c r="K7" s="40" t="s">
        <v>9</v>
      </c>
      <c r="L7" s="42">
        <v>3660</v>
      </c>
      <c r="M7" s="43">
        <v>24.6</v>
      </c>
      <c r="N7" s="42">
        <v>3397</v>
      </c>
      <c r="O7" s="43">
        <v>22.4</v>
      </c>
      <c r="P7" s="42">
        <v>2124</v>
      </c>
      <c r="Q7" s="43">
        <v>23.4</v>
      </c>
      <c r="R7" s="44">
        <f t="shared" si="2"/>
        <v>0.62525758021783928</v>
      </c>
      <c r="S7" s="44">
        <f t="shared" si="3"/>
        <v>0.58032786885245902</v>
      </c>
      <c r="T7" s="45"/>
      <c r="U7" s="40" t="s">
        <v>9</v>
      </c>
      <c r="V7" s="42">
        <f t="shared" si="4"/>
        <v>17336</v>
      </c>
      <c r="W7" s="43">
        <v>21.8</v>
      </c>
      <c r="X7" s="42">
        <f t="shared" si="5"/>
        <v>6566</v>
      </c>
      <c r="Y7" s="43">
        <v>25.9</v>
      </c>
      <c r="Z7" s="42">
        <f t="shared" si="6"/>
        <v>4837</v>
      </c>
      <c r="AA7" s="43">
        <v>26.8</v>
      </c>
      <c r="AB7" s="44">
        <f t="shared" si="7"/>
        <v>0.73667377398720679</v>
      </c>
      <c r="AC7" s="44">
        <f t="shared" si="8"/>
        <v>0.27901476695892941</v>
      </c>
    </row>
    <row r="8" spans="1:31" x14ac:dyDescent="0.25">
      <c r="A8" s="40" t="s">
        <v>7</v>
      </c>
      <c r="B8" s="42">
        <v>9871</v>
      </c>
      <c r="C8" s="43">
        <v>29.3</v>
      </c>
      <c r="D8" s="42">
        <v>6071</v>
      </c>
      <c r="E8" s="43">
        <v>35</v>
      </c>
      <c r="F8" s="42">
        <v>3515</v>
      </c>
      <c r="G8" s="43">
        <v>36.799999999999997</v>
      </c>
      <c r="H8" s="44">
        <f t="shared" si="0"/>
        <v>0.57898204579146761</v>
      </c>
      <c r="I8" s="44">
        <f t="shared" si="1"/>
        <v>0.35609360753723029</v>
      </c>
      <c r="J8" s="45"/>
      <c r="K8" s="40" t="s">
        <v>7</v>
      </c>
      <c r="L8" s="42">
        <v>11409</v>
      </c>
      <c r="M8" s="43">
        <v>34.299999999999997</v>
      </c>
      <c r="N8" s="42">
        <v>10499</v>
      </c>
      <c r="O8" s="43">
        <v>36.5</v>
      </c>
      <c r="P8" s="42">
        <v>6138</v>
      </c>
      <c r="Q8" s="43">
        <v>34</v>
      </c>
      <c r="R8" s="44">
        <f t="shared" si="2"/>
        <v>0.5846271073435565</v>
      </c>
      <c r="S8" s="44">
        <f t="shared" si="3"/>
        <v>0.53799631869576647</v>
      </c>
      <c r="T8" s="45"/>
      <c r="U8" s="40" t="s">
        <v>7</v>
      </c>
      <c r="V8" s="42">
        <f t="shared" si="4"/>
        <v>21280</v>
      </c>
      <c r="W8" s="43">
        <v>29.2</v>
      </c>
      <c r="X8" s="42">
        <f t="shared" si="5"/>
        <v>16570</v>
      </c>
      <c r="Y8" s="43">
        <v>35.4</v>
      </c>
      <c r="Z8" s="42">
        <f t="shared" si="6"/>
        <v>9653</v>
      </c>
      <c r="AA8" s="43">
        <v>34.4</v>
      </c>
      <c r="AB8" s="44">
        <f t="shared" si="7"/>
        <v>0.58255884127942059</v>
      </c>
      <c r="AC8" s="44">
        <f t="shared" si="8"/>
        <v>0.45361842105263156</v>
      </c>
    </row>
    <row r="9" spans="1:31" x14ac:dyDescent="0.25">
      <c r="A9" s="40" t="s">
        <v>8</v>
      </c>
      <c r="B9" s="42">
        <v>65859</v>
      </c>
      <c r="C9" s="43">
        <v>19.100000000000001</v>
      </c>
      <c r="D9" s="42">
        <v>1183</v>
      </c>
      <c r="E9" s="43">
        <v>66</v>
      </c>
      <c r="F9" s="42">
        <v>931</v>
      </c>
      <c r="G9" s="43">
        <v>72.099999999999994</v>
      </c>
      <c r="H9" s="44">
        <f t="shared" si="0"/>
        <v>0.78698224852071008</v>
      </c>
      <c r="I9" s="44">
        <f t="shared" si="1"/>
        <v>1.4136260799586997E-2</v>
      </c>
      <c r="J9" s="45"/>
      <c r="K9" s="40" t="s">
        <v>8</v>
      </c>
      <c r="L9" s="42">
        <v>11712</v>
      </c>
      <c r="M9" s="43">
        <v>24.7</v>
      </c>
      <c r="N9" s="42">
        <v>11175</v>
      </c>
      <c r="O9" s="43">
        <v>24.3</v>
      </c>
      <c r="P9" s="42">
        <v>9406</v>
      </c>
      <c r="Q9" s="43">
        <v>29</v>
      </c>
      <c r="R9" s="44">
        <f t="shared" si="2"/>
        <v>0.8417002237136465</v>
      </c>
      <c r="S9" s="44">
        <f t="shared" si="3"/>
        <v>0.80310792349726778</v>
      </c>
      <c r="T9" s="45"/>
      <c r="U9" s="40" t="s">
        <v>8</v>
      </c>
      <c r="V9" s="42">
        <f t="shared" si="4"/>
        <v>77571</v>
      </c>
      <c r="W9" s="43">
        <v>17.3</v>
      </c>
      <c r="X9" s="42">
        <f t="shared" si="5"/>
        <v>12358</v>
      </c>
      <c r="Y9" s="43">
        <v>21.8</v>
      </c>
      <c r="Z9" s="42">
        <f t="shared" si="6"/>
        <v>10337</v>
      </c>
      <c r="AA9" s="43">
        <v>26.5</v>
      </c>
      <c r="AB9" s="44">
        <f t="shared" si="7"/>
        <v>0.83646221071370774</v>
      </c>
      <c r="AC9" s="44">
        <f t="shared" si="8"/>
        <v>0.1332585631228165</v>
      </c>
    </row>
    <row r="10" spans="1:31" x14ac:dyDescent="0.25">
      <c r="A10" s="40" t="s">
        <v>13</v>
      </c>
      <c r="B10" s="42">
        <v>12371</v>
      </c>
      <c r="C10" s="43">
        <v>17.7</v>
      </c>
      <c r="D10" s="42">
        <v>11686</v>
      </c>
      <c r="E10" s="43">
        <v>17.899999999999999</v>
      </c>
      <c r="F10" s="42">
        <v>8836</v>
      </c>
      <c r="G10" s="43">
        <v>19.8</v>
      </c>
      <c r="H10" s="44">
        <f t="shared" si="0"/>
        <v>0.75611843231216835</v>
      </c>
      <c r="I10" s="44">
        <f t="shared" si="1"/>
        <v>0.71425107105326979</v>
      </c>
      <c r="J10" s="45"/>
      <c r="K10" s="40" t="s">
        <v>13</v>
      </c>
      <c r="L10" s="42">
        <v>506</v>
      </c>
      <c r="M10" s="43">
        <v>35.200000000000003</v>
      </c>
      <c r="N10" s="42">
        <v>334</v>
      </c>
      <c r="O10" s="43">
        <v>34.799999999999997</v>
      </c>
      <c r="P10" s="42">
        <v>326</v>
      </c>
      <c r="Q10" s="43">
        <v>41.9</v>
      </c>
      <c r="R10" s="44">
        <f t="shared" si="2"/>
        <v>0.9760479041916168</v>
      </c>
      <c r="S10" s="44">
        <f t="shared" si="3"/>
        <v>0.64426877470355737</v>
      </c>
      <c r="T10" s="45"/>
      <c r="U10" s="40" t="s">
        <v>13</v>
      </c>
      <c r="V10" s="42">
        <f t="shared" si="4"/>
        <v>12877</v>
      </c>
      <c r="W10" s="43">
        <v>17.100000000000001</v>
      </c>
      <c r="X10" s="42">
        <f t="shared" si="5"/>
        <v>12020</v>
      </c>
      <c r="Y10" s="43">
        <v>17.2</v>
      </c>
      <c r="Z10" s="42">
        <f t="shared" si="6"/>
        <v>9162</v>
      </c>
      <c r="AA10" s="43">
        <v>18.899999999999999</v>
      </c>
      <c r="AB10" s="44">
        <f t="shared" si="7"/>
        <v>0.76222961730449246</v>
      </c>
      <c r="AC10" s="44">
        <f t="shared" si="8"/>
        <v>0.71150112603867366</v>
      </c>
    </row>
    <row r="11" spans="1:31" x14ac:dyDescent="0.25">
      <c r="A11" s="40" t="s">
        <v>10</v>
      </c>
      <c r="B11" s="42">
        <v>1673</v>
      </c>
      <c r="C11" s="43">
        <v>40.299999999999997</v>
      </c>
      <c r="D11" s="42">
        <v>1427</v>
      </c>
      <c r="E11" s="43">
        <v>44.3</v>
      </c>
      <c r="F11" s="42">
        <v>626</v>
      </c>
      <c r="G11" s="43">
        <v>34.200000000000003</v>
      </c>
      <c r="H11" s="44">
        <f t="shared" si="0"/>
        <v>0.43868255080588647</v>
      </c>
      <c r="I11" s="44">
        <f t="shared" si="1"/>
        <v>0.37417812313209803</v>
      </c>
      <c r="J11" s="45"/>
      <c r="K11" s="40" t="s">
        <v>10</v>
      </c>
      <c r="L11" s="42">
        <v>1333</v>
      </c>
      <c r="M11" s="43">
        <v>48.1</v>
      </c>
      <c r="N11" s="42">
        <v>1217</v>
      </c>
      <c r="O11" s="43">
        <v>52.3</v>
      </c>
      <c r="P11" s="42">
        <v>871</v>
      </c>
      <c r="Q11" s="43">
        <v>56.5</v>
      </c>
      <c r="R11" s="44">
        <f t="shared" si="2"/>
        <v>0.71569433032046015</v>
      </c>
      <c r="S11" s="44">
        <f t="shared" si="3"/>
        <v>0.65341335333833461</v>
      </c>
      <c r="T11" s="45"/>
      <c r="U11" s="40" t="s">
        <v>10</v>
      </c>
      <c r="V11" s="42">
        <f t="shared" si="4"/>
        <v>3006</v>
      </c>
      <c r="W11" s="43">
        <v>36.299999999999997</v>
      </c>
      <c r="X11" s="42">
        <f t="shared" si="5"/>
        <v>2644</v>
      </c>
      <c r="Y11" s="43">
        <v>38.200000000000003</v>
      </c>
      <c r="Z11" s="42">
        <f t="shared" si="6"/>
        <v>1497</v>
      </c>
      <c r="AA11" s="43">
        <v>41.5</v>
      </c>
      <c r="AB11" s="44">
        <f t="shared" si="7"/>
        <v>0.56618759455370649</v>
      </c>
      <c r="AC11" s="44">
        <f t="shared" si="8"/>
        <v>0.49800399201596807</v>
      </c>
      <c r="AE11" s="47"/>
    </row>
    <row r="12" spans="1:31" x14ac:dyDescent="0.25">
      <c r="A12" s="40" t="s">
        <v>11</v>
      </c>
      <c r="B12" s="42">
        <v>3241</v>
      </c>
      <c r="C12" s="43">
        <v>45.8</v>
      </c>
      <c r="D12" s="42">
        <v>2752</v>
      </c>
      <c r="E12" s="43">
        <v>52.7</v>
      </c>
      <c r="F12" s="42">
        <v>3427</v>
      </c>
      <c r="G12" s="43">
        <v>61.9</v>
      </c>
      <c r="H12" s="44">
        <f t="shared" si="0"/>
        <v>1.2452761627906976</v>
      </c>
      <c r="I12" s="44">
        <f t="shared" si="1"/>
        <v>1.0573896945387227</v>
      </c>
      <c r="J12" s="45"/>
      <c r="K12" s="40" t="s">
        <v>11</v>
      </c>
      <c r="L12" s="42">
        <v>2099</v>
      </c>
      <c r="M12" s="43">
        <v>64</v>
      </c>
      <c r="N12" s="42">
        <v>2099</v>
      </c>
      <c r="O12" s="43">
        <v>64</v>
      </c>
      <c r="P12" s="42">
        <v>2968</v>
      </c>
      <c r="Q12" s="43">
        <v>85.6</v>
      </c>
      <c r="R12" s="44">
        <f t="shared" si="2"/>
        <v>1.4140066698427822</v>
      </c>
      <c r="S12" s="44">
        <f t="shared" si="3"/>
        <v>1.4140066698427822</v>
      </c>
      <c r="T12" s="45"/>
      <c r="U12" s="40" t="s">
        <v>11</v>
      </c>
      <c r="V12" s="42">
        <f t="shared" si="4"/>
        <v>5340</v>
      </c>
      <c r="W12" s="43">
        <v>51.8</v>
      </c>
      <c r="X12" s="42">
        <f t="shared" si="5"/>
        <v>4851</v>
      </c>
      <c r="Y12" s="43">
        <v>56.3</v>
      </c>
      <c r="Z12" s="42">
        <f t="shared" si="6"/>
        <v>6395</v>
      </c>
      <c r="AA12" s="43">
        <v>72.099999999999994</v>
      </c>
      <c r="AB12" s="44">
        <f t="shared" si="7"/>
        <v>1.3182848897134611</v>
      </c>
      <c r="AC12" s="44">
        <f t="shared" si="8"/>
        <v>1.1975655430711611</v>
      </c>
      <c r="AE12" s="47"/>
    </row>
    <row r="13" spans="1:31" x14ac:dyDescent="0.25">
      <c r="A13" s="40" t="s">
        <v>2</v>
      </c>
      <c r="B13" s="42">
        <v>1372</v>
      </c>
      <c r="C13" s="43">
        <v>44.1</v>
      </c>
      <c r="D13" s="42">
        <v>1372</v>
      </c>
      <c r="E13" s="43">
        <v>44.1</v>
      </c>
      <c r="F13" s="42">
        <v>943</v>
      </c>
      <c r="G13" s="43">
        <v>61.1</v>
      </c>
      <c r="H13" s="44">
        <f t="shared" si="0"/>
        <v>0.68731778425655976</v>
      </c>
      <c r="I13" s="44">
        <f t="shared" si="1"/>
        <v>0.68731778425655976</v>
      </c>
      <c r="J13" s="45"/>
      <c r="K13" s="40" t="s">
        <v>2</v>
      </c>
      <c r="L13" s="42">
        <v>1148</v>
      </c>
      <c r="M13" s="43">
        <v>53.4</v>
      </c>
      <c r="N13" s="42">
        <v>1148</v>
      </c>
      <c r="O13" s="43">
        <v>53.4</v>
      </c>
      <c r="P13" s="42">
        <v>223</v>
      </c>
      <c r="Q13" s="43">
        <v>53.5</v>
      </c>
      <c r="R13" s="44">
        <f t="shared" si="2"/>
        <v>0.19425087108013936</v>
      </c>
      <c r="S13" s="44">
        <f t="shared" si="3"/>
        <v>0.19425087108013936</v>
      </c>
      <c r="T13" s="45"/>
      <c r="U13" s="40" t="s">
        <v>2</v>
      </c>
      <c r="V13" s="42">
        <f t="shared" si="4"/>
        <v>2520</v>
      </c>
      <c r="W13" s="43">
        <v>34.200000000000003</v>
      </c>
      <c r="X13" s="42">
        <f t="shared" si="5"/>
        <v>2520</v>
      </c>
      <c r="Y13" s="43">
        <v>34.200000000000003</v>
      </c>
      <c r="Z13" s="42">
        <f t="shared" si="6"/>
        <v>1166</v>
      </c>
      <c r="AA13" s="43">
        <v>50</v>
      </c>
      <c r="AB13" s="44">
        <f t="shared" si="7"/>
        <v>0.46269841269841272</v>
      </c>
      <c r="AC13" s="44">
        <f t="shared" si="8"/>
        <v>0.46269841269841272</v>
      </c>
      <c r="AE13" s="47"/>
    </row>
    <row r="14" spans="1:31" x14ac:dyDescent="0.25">
      <c r="A14" s="40" t="s">
        <v>5</v>
      </c>
      <c r="B14" s="42">
        <v>29129</v>
      </c>
      <c r="C14" s="43">
        <v>13.5</v>
      </c>
      <c r="D14" s="42">
        <v>26089</v>
      </c>
      <c r="E14" s="43">
        <v>12.7</v>
      </c>
      <c r="F14" s="42">
        <v>16764</v>
      </c>
      <c r="G14" s="43">
        <v>13.9</v>
      </c>
      <c r="H14" s="44">
        <f t="shared" si="0"/>
        <v>0.64256966537621218</v>
      </c>
      <c r="I14" s="44">
        <f t="shared" si="1"/>
        <v>0.57550894297778843</v>
      </c>
      <c r="J14" s="45"/>
      <c r="K14" s="40" t="s">
        <v>5</v>
      </c>
      <c r="L14" s="42">
        <v>36747</v>
      </c>
      <c r="M14" s="43">
        <v>13.5</v>
      </c>
      <c r="N14" s="42">
        <v>33739</v>
      </c>
      <c r="O14" s="43">
        <v>13.3</v>
      </c>
      <c r="P14" s="42">
        <v>17334</v>
      </c>
      <c r="Q14" s="43">
        <v>14.2</v>
      </c>
      <c r="R14" s="44">
        <f t="shared" si="2"/>
        <v>0.51376745013189484</v>
      </c>
      <c r="S14" s="44">
        <f t="shared" si="3"/>
        <v>0.47171197648787655</v>
      </c>
      <c r="T14" s="45"/>
      <c r="U14" s="40" t="s">
        <v>5</v>
      </c>
      <c r="V14" s="42">
        <f t="shared" si="4"/>
        <v>65876</v>
      </c>
      <c r="W14" s="43">
        <v>9.5</v>
      </c>
      <c r="X14" s="42">
        <f t="shared" si="5"/>
        <v>59828</v>
      </c>
      <c r="Y14" s="43">
        <v>9.4</v>
      </c>
      <c r="Z14" s="42">
        <f t="shared" si="6"/>
        <v>34098</v>
      </c>
      <c r="AA14" s="43">
        <v>10</v>
      </c>
      <c r="AB14" s="44">
        <f t="shared" si="7"/>
        <v>0.56993381025606737</v>
      </c>
      <c r="AC14" s="44">
        <f t="shared" si="8"/>
        <v>0.5176088408525108</v>
      </c>
      <c r="AE14" s="47"/>
    </row>
    <row r="15" spans="1:31" x14ac:dyDescent="0.25">
      <c r="A15" s="40" t="s">
        <v>3</v>
      </c>
      <c r="B15" s="42">
        <v>10238</v>
      </c>
      <c r="C15" s="43">
        <v>23.4</v>
      </c>
      <c r="D15" s="42">
        <v>8356</v>
      </c>
      <c r="E15" s="43">
        <v>27.4</v>
      </c>
      <c r="F15" s="42">
        <v>3774</v>
      </c>
      <c r="G15" s="43">
        <v>27.7</v>
      </c>
      <c r="H15" s="44">
        <f t="shared" si="0"/>
        <v>0.45165150789851605</v>
      </c>
      <c r="I15" s="44">
        <f t="shared" si="1"/>
        <v>0.36862668489939443</v>
      </c>
      <c r="J15" s="45"/>
      <c r="K15" s="40" t="s">
        <v>3</v>
      </c>
      <c r="L15" s="42">
        <v>1400</v>
      </c>
      <c r="M15" s="43">
        <v>28.2</v>
      </c>
      <c r="N15" s="42">
        <v>1375</v>
      </c>
      <c r="O15" s="43">
        <v>28.8</v>
      </c>
      <c r="P15" s="42">
        <v>355</v>
      </c>
      <c r="Q15" s="43">
        <v>42.5</v>
      </c>
      <c r="R15" s="44">
        <f t="shared" si="2"/>
        <v>0.25818181818181818</v>
      </c>
      <c r="S15" s="44">
        <f t="shared" si="3"/>
        <v>0.25357142857142856</v>
      </c>
      <c r="T15" s="45"/>
      <c r="U15" s="40" t="s">
        <v>3</v>
      </c>
      <c r="V15" s="42">
        <f t="shared" si="4"/>
        <v>11638</v>
      </c>
      <c r="W15" s="43">
        <v>21</v>
      </c>
      <c r="X15" s="42">
        <f t="shared" si="5"/>
        <v>9731</v>
      </c>
      <c r="Y15" s="43">
        <v>24.1</v>
      </c>
      <c r="Z15" s="42">
        <f t="shared" si="6"/>
        <v>4129</v>
      </c>
      <c r="AA15" s="43">
        <v>26</v>
      </c>
      <c r="AB15" s="44">
        <f t="shared" si="7"/>
        <v>0.42431404788819238</v>
      </c>
      <c r="AC15" s="44">
        <f t="shared" si="8"/>
        <v>0.3547860457123217</v>
      </c>
    </row>
    <row r="16" spans="1:31" x14ac:dyDescent="0.25">
      <c r="A16" s="40" t="s">
        <v>4</v>
      </c>
      <c r="B16" s="42">
        <v>521</v>
      </c>
      <c r="C16" s="43">
        <v>55.8</v>
      </c>
      <c r="D16" s="42">
        <v>382</v>
      </c>
      <c r="E16" s="43">
        <v>71.8</v>
      </c>
      <c r="F16" s="42">
        <v>205</v>
      </c>
      <c r="G16" s="43">
        <v>73.2</v>
      </c>
      <c r="H16" s="44">
        <f t="shared" si="0"/>
        <v>0.53664921465968585</v>
      </c>
      <c r="I16" s="44">
        <f t="shared" si="1"/>
        <v>0.39347408829174663</v>
      </c>
      <c r="J16" s="45"/>
      <c r="K16" s="40" t="s">
        <v>4</v>
      </c>
      <c r="L16" s="42">
        <v>499</v>
      </c>
      <c r="M16" s="43">
        <v>99.1</v>
      </c>
      <c r="N16" s="42">
        <v>4</v>
      </c>
      <c r="O16" s="43">
        <v>100</v>
      </c>
      <c r="P16" s="42">
        <v>1</v>
      </c>
      <c r="Q16" s="43">
        <v>100</v>
      </c>
      <c r="R16" s="44">
        <f t="shared" si="2"/>
        <v>0.25</v>
      </c>
      <c r="S16" s="44">
        <f t="shared" si="3"/>
        <v>2.004008016032064E-3</v>
      </c>
      <c r="T16" s="45"/>
      <c r="U16" s="40" t="s">
        <v>4</v>
      </c>
      <c r="V16" s="42">
        <f t="shared" si="4"/>
        <v>1020</v>
      </c>
      <c r="W16" s="43">
        <v>75.400000000000006</v>
      </c>
      <c r="X16" s="42">
        <f t="shared" si="5"/>
        <v>386</v>
      </c>
      <c r="Y16" s="43">
        <v>71.099999999999994</v>
      </c>
      <c r="Z16" s="42">
        <f t="shared" si="6"/>
        <v>206</v>
      </c>
      <c r="AA16" s="43">
        <v>72.900000000000006</v>
      </c>
      <c r="AB16" s="44">
        <f t="shared" si="7"/>
        <v>0.53367875647668395</v>
      </c>
      <c r="AC16" s="44">
        <f t="shared" si="8"/>
        <v>0.20196078431372549</v>
      </c>
    </row>
    <row r="17" spans="1:29" x14ac:dyDescent="0.25">
      <c r="A17" s="40" t="s">
        <v>6</v>
      </c>
      <c r="B17" s="42">
        <v>90816</v>
      </c>
      <c r="C17" s="43">
        <v>14.5</v>
      </c>
      <c r="D17" s="42">
        <v>24409</v>
      </c>
      <c r="E17" s="43">
        <v>36.4</v>
      </c>
      <c r="F17" s="42">
        <v>6500</v>
      </c>
      <c r="G17" s="43">
        <v>41.9</v>
      </c>
      <c r="H17" s="44">
        <f t="shared" si="0"/>
        <v>0.26629521897660696</v>
      </c>
      <c r="I17" s="44">
        <f t="shared" si="1"/>
        <v>7.1573291050035237E-2</v>
      </c>
      <c r="J17" s="45"/>
      <c r="K17" s="40" t="s">
        <v>6</v>
      </c>
      <c r="L17" s="42"/>
      <c r="M17" s="43"/>
      <c r="N17" s="42"/>
      <c r="O17" s="43"/>
      <c r="P17" s="42"/>
      <c r="Q17" s="43"/>
      <c r="R17" s="44" t="e">
        <f t="shared" si="2"/>
        <v>#DIV/0!</v>
      </c>
      <c r="S17" s="44" t="e">
        <f t="shared" si="3"/>
        <v>#DIV/0!</v>
      </c>
      <c r="T17" s="45"/>
      <c r="U17" s="40" t="s">
        <v>6</v>
      </c>
      <c r="V17" s="42">
        <f t="shared" si="4"/>
        <v>90816</v>
      </c>
      <c r="W17" s="43">
        <v>14.5</v>
      </c>
      <c r="X17" s="42">
        <f t="shared" si="5"/>
        <v>24409</v>
      </c>
      <c r="Y17" s="43">
        <v>36.4</v>
      </c>
      <c r="Z17" s="42">
        <f t="shared" si="6"/>
        <v>6500</v>
      </c>
      <c r="AA17" s="43">
        <v>41.9</v>
      </c>
      <c r="AB17" s="44">
        <f t="shared" si="7"/>
        <v>0.26629521897660696</v>
      </c>
      <c r="AC17" s="44">
        <f t="shared" si="8"/>
        <v>7.1573291050035237E-2</v>
      </c>
    </row>
    <row r="18" spans="1:29" x14ac:dyDescent="0.25">
      <c r="A18" s="40" t="s">
        <v>12</v>
      </c>
      <c r="B18" s="42">
        <v>4723</v>
      </c>
      <c r="C18" s="43">
        <v>38.6</v>
      </c>
      <c r="D18" s="42">
        <v>4688</v>
      </c>
      <c r="E18" s="43">
        <v>38.9</v>
      </c>
      <c r="F18" s="42">
        <v>4077</v>
      </c>
      <c r="G18" s="43">
        <v>46.7</v>
      </c>
      <c r="H18" s="44">
        <f t="shared" si="0"/>
        <v>0.86966723549488056</v>
      </c>
      <c r="I18" s="44">
        <f t="shared" si="1"/>
        <v>0.86322252805420285</v>
      </c>
      <c r="J18" s="45"/>
      <c r="K18" s="40" t="s">
        <v>12</v>
      </c>
      <c r="L18" s="42">
        <v>5040</v>
      </c>
      <c r="M18" s="43">
        <v>32.5</v>
      </c>
      <c r="N18" s="42">
        <v>5040</v>
      </c>
      <c r="O18" s="43">
        <v>32.5</v>
      </c>
      <c r="P18" s="42">
        <v>4129</v>
      </c>
      <c r="Q18" s="43">
        <v>38.4</v>
      </c>
      <c r="R18" s="44">
        <f t="shared" si="2"/>
        <v>0.81924603174603172</v>
      </c>
      <c r="S18" s="44">
        <f t="shared" si="3"/>
        <v>0.81924603174603172</v>
      </c>
      <c r="T18" s="45"/>
      <c r="U18" s="40" t="s">
        <v>12</v>
      </c>
      <c r="V18" s="42">
        <f t="shared" si="4"/>
        <v>9763</v>
      </c>
      <c r="W18" s="43">
        <v>32.200000000000003</v>
      </c>
      <c r="X18" s="42">
        <f t="shared" si="5"/>
        <v>9728</v>
      </c>
      <c r="Y18" s="43">
        <v>32.299999999999997</v>
      </c>
      <c r="Z18" s="42">
        <f t="shared" si="6"/>
        <v>8206</v>
      </c>
      <c r="AA18" s="43">
        <v>41.2</v>
      </c>
      <c r="AB18" s="44">
        <f t="shared" si="7"/>
        <v>0.84354440789473684</v>
      </c>
      <c r="AC18" s="44">
        <f t="shared" si="8"/>
        <v>0.84052033186520536</v>
      </c>
    </row>
    <row r="19" spans="1:29" x14ac:dyDescent="0.25">
      <c r="A19" s="40"/>
      <c r="B19" s="40"/>
      <c r="C19" s="48"/>
      <c r="D19" s="40"/>
      <c r="E19" s="48"/>
      <c r="F19" s="40"/>
      <c r="G19" s="48"/>
      <c r="H19" s="40"/>
      <c r="I19" s="40"/>
      <c r="J19" s="41"/>
      <c r="K19" s="40"/>
      <c r="L19" s="40"/>
      <c r="M19" s="48"/>
      <c r="N19" s="40"/>
      <c r="O19" s="48"/>
      <c r="P19" s="40"/>
      <c r="Q19" s="48"/>
      <c r="R19" s="40"/>
      <c r="S19" s="40"/>
      <c r="T19" s="41"/>
      <c r="U19" s="40"/>
      <c r="V19" s="40"/>
      <c r="W19" s="48"/>
      <c r="X19" s="40"/>
      <c r="Y19" s="48"/>
      <c r="Z19" s="40"/>
      <c r="AA19" s="48"/>
      <c r="AB19" s="40"/>
      <c r="AC19" s="40"/>
    </row>
    <row r="20" spans="1:29" ht="15.75" thickBot="1" x14ac:dyDescent="0.3">
      <c r="A20" s="50" t="s">
        <v>14</v>
      </c>
      <c r="B20" s="51">
        <v>244634</v>
      </c>
      <c r="C20" s="52">
        <v>8</v>
      </c>
      <c r="D20" s="51">
        <v>92363</v>
      </c>
      <c r="E20" s="52">
        <v>11.5</v>
      </c>
      <c r="F20" s="51">
        <v>52647</v>
      </c>
      <c r="G20" s="52">
        <v>10.199999999999999</v>
      </c>
      <c r="H20" s="53">
        <f t="shared" ref="H20" si="9">F20/D20</f>
        <v>0.57000097441616226</v>
      </c>
      <c r="I20" s="53">
        <f t="shared" ref="I20" si="10">F20/B20</f>
        <v>0.21520720750181904</v>
      </c>
      <c r="J20" s="54"/>
      <c r="K20" s="50" t="s">
        <v>14</v>
      </c>
      <c r="L20" s="51">
        <v>79244</v>
      </c>
      <c r="M20" s="52">
        <v>10.199999999999999</v>
      </c>
      <c r="N20" s="51">
        <v>73709</v>
      </c>
      <c r="O20" s="52">
        <v>10.4</v>
      </c>
      <c r="P20" s="51">
        <v>44661</v>
      </c>
      <c r="Q20" s="52">
        <v>11.8</v>
      </c>
      <c r="R20" s="53">
        <f t="shared" ref="R20" si="11">P20/N20</f>
        <v>0.60590972608500993</v>
      </c>
      <c r="S20" s="53">
        <f t="shared" ref="S20" si="12">P20/L20</f>
        <v>0.56358841047902686</v>
      </c>
      <c r="T20" s="54"/>
      <c r="U20" s="50" t="s">
        <v>14</v>
      </c>
      <c r="V20" s="51">
        <f>SUM(B20,L20)</f>
        <v>323878</v>
      </c>
      <c r="W20" s="52">
        <v>6.8</v>
      </c>
      <c r="X20" s="51">
        <f>SUM(D20,N20)</f>
        <v>166072</v>
      </c>
      <c r="Y20" s="52">
        <v>8.4</v>
      </c>
      <c r="Z20" s="51">
        <f t="shared" si="6"/>
        <v>97308</v>
      </c>
      <c r="AA20" s="52">
        <v>9</v>
      </c>
      <c r="AB20" s="53">
        <f>Z20/X20</f>
        <v>0.58593862902837324</v>
      </c>
      <c r="AC20" s="53">
        <f>Z20/V20</f>
        <v>0.30044646440943812</v>
      </c>
    </row>
    <row r="21" spans="1:29" x14ac:dyDescent="0.25">
      <c r="A21" s="1" t="s">
        <v>21</v>
      </c>
      <c r="K21" s="1"/>
      <c r="U21" s="1"/>
    </row>
    <row r="22" spans="1:29" ht="15.75" x14ac:dyDescent="0.25">
      <c r="A22" s="1" t="s">
        <v>22</v>
      </c>
      <c r="K22" s="1"/>
      <c r="U22" s="1"/>
      <c r="Z22" s="57"/>
      <c r="AA22" s="57"/>
    </row>
    <row r="23" spans="1:29" x14ac:dyDescent="0.25">
      <c r="A23" s="1" t="s">
        <v>23</v>
      </c>
      <c r="K23" s="1"/>
      <c r="U23" s="1"/>
      <c r="Z23" s="47"/>
    </row>
    <row r="24" spans="1:29" x14ac:dyDescent="0.25">
      <c r="A24" s="47"/>
      <c r="K24" s="47"/>
      <c r="U24" s="47"/>
    </row>
    <row r="25" spans="1:29" x14ac:dyDescent="0.25">
      <c r="K25" s="1"/>
      <c r="U25" s="1"/>
    </row>
    <row r="26" spans="1:29" x14ac:dyDescent="0.25">
      <c r="K26" s="1"/>
      <c r="U26" s="1"/>
    </row>
    <row r="27" spans="1:29" s="31" customFormat="1" ht="15.75" thickBot="1" x14ac:dyDescent="0.3">
      <c r="A27" s="29" t="s">
        <v>68</v>
      </c>
      <c r="B27" s="30"/>
      <c r="C27" s="63"/>
      <c r="D27" s="30"/>
      <c r="E27" s="63"/>
      <c r="F27" s="30"/>
      <c r="G27" s="30"/>
      <c r="H27" s="30"/>
      <c r="I27" s="30"/>
      <c r="J27" s="29"/>
      <c r="K27" s="29"/>
      <c r="L27" s="30"/>
      <c r="M27" s="63"/>
      <c r="N27" s="30"/>
      <c r="O27" s="63"/>
      <c r="P27" s="30"/>
      <c r="Q27" s="30"/>
      <c r="R27" s="30"/>
      <c r="S27" s="30"/>
      <c r="T27" s="29"/>
      <c r="U27" s="29"/>
      <c r="V27" s="30"/>
      <c r="W27" s="30"/>
      <c r="X27" s="30"/>
      <c r="Y27" s="30"/>
      <c r="Z27" s="30"/>
      <c r="AA27" s="30"/>
      <c r="AB27" s="30"/>
      <c r="AC27" s="30"/>
    </row>
    <row r="28" spans="1:29" ht="15.75" thickBot="1" x14ac:dyDescent="0.3">
      <c r="A28" s="32"/>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29"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29"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29" x14ac:dyDescent="0.25">
      <c r="A31" s="40" t="s">
        <v>24</v>
      </c>
      <c r="B31" s="42">
        <v>13676</v>
      </c>
      <c r="C31" s="46">
        <v>25.1</v>
      </c>
      <c r="D31" s="42">
        <v>3169</v>
      </c>
      <c r="E31" s="46">
        <v>40.700000000000003</v>
      </c>
      <c r="F31" s="42">
        <v>2713</v>
      </c>
      <c r="G31" s="46">
        <v>40.700000000000003</v>
      </c>
      <c r="H31" s="44">
        <f t="shared" ref="H31:H40" si="13">F31/D31</f>
        <v>0.85610602713789841</v>
      </c>
      <c r="I31" s="44">
        <f t="shared" ref="I31:I40" si="14">F31/B31</f>
        <v>0.19837671833869552</v>
      </c>
      <c r="J31" s="45"/>
      <c r="K31" s="40" t="s">
        <v>24</v>
      </c>
      <c r="L31" s="42">
        <v>3660</v>
      </c>
      <c r="M31" s="46">
        <v>24.6</v>
      </c>
      <c r="N31" s="42">
        <v>3397</v>
      </c>
      <c r="O31" s="46">
        <v>22.4</v>
      </c>
      <c r="P31" s="42">
        <v>2124</v>
      </c>
      <c r="Q31" s="46">
        <v>23.4</v>
      </c>
      <c r="R31" s="44">
        <f t="shared" ref="R31:R40" si="15">P31/N31</f>
        <v>0.62525758021783928</v>
      </c>
      <c r="S31" s="44">
        <f t="shared" ref="S31:S40" si="16">P31/L31</f>
        <v>0.58032786885245902</v>
      </c>
      <c r="T31" s="45"/>
      <c r="U31" s="40" t="s">
        <v>24</v>
      </c>
      <c r="V31" s="42">
        <f t="shared" ref="V31:V40" si="17">SUM(B31,L31)</f>
        <v>17336</v>
      </c>
      <c r="W31" s="46">
        <v>21.8</v>
      </c>
      <c r="X31" s="42">
        <f t="shared" ref="X31:X40" si="18">SUM(D31,N31)</f>
        <v>6566</v>
      </c>
      <c r="Y31" s="46">
        <v>25.9</v>
      </c>
      <c r="Z31" s="42">
        <f>SUM(F31,P31)</f>
        <v>4837</v>
      </c>
      <c r="AA31" s="46">
        <v>26.8</v>
      </c>
      <c r="AB31" s="44">
        <f t="shared" ref="AB31:AB40" si="19">Z31/X31</f>
        <v>0.73667377398720679</v>
      </c>
      <c r="AC31" s="44">
        <f t="shared" ref="AC31:AC40" si="20">Z31/V31</f>
        <v>0.27901476695892941</v>
      </c>
    </row>
    <row r="32" spans="1:29" x14ac:dyDescent="0.25">
      <c r="A32" s="40" t="s">
        <v>25</v>
      </c>
      <c r="B32" s="42">
        <v>12131</v>
      </c>
      <c r="C32" s="46">
        <v>20.5</v>
      </c>
      <c r="D32" s="42">
        <v>10111</v>
      </c>
      <c r="E32" s="46">
        <v>23.6</v>
      </c>
      <c r="F32" s="42">
        <v>4922</v>
      </c>
      <c r="G32" s="46">
        <v>24.4</v>
      </c>
      <c r="H32" s="44">
        <f t="shared" si="13"/>
        <v>0.4867965582039363</v>
      </c>
      <c r="I32" s="44">
        <f t="shared" si="14"/>
        <v>0.40573736707608604</v>
      </c>
      <c r="J32" s="45"/>
      <c r="K32" s="40" t="s">
        <v>25</v>
      </c>
      <c r="L32" s="42">
        <v>3048</v>
      </c>
      <c r="M32" s="46">
        <v>28.9</v>
      </c>
      <c r="N32" s="42">
        <v>2527</v>
      </c>
      <c r="O32" s="46">
        <v>28.9</v>
      </c>
      <c r="P32" s="42">
        <v>579</v>
      </c>
      <c r="Q32" s="46">
        <v>33.200000000000003</v>
      </c>
      <c r="R32" s="44">
        <f t="shared" si="15"/>
        <v>0.22912544519192718</v>
      </c>
      <c r="S32" s="44">
        <f t="shared" si="16"/>
        <v>0.18996062992125984</v>
      </c>
      <c r="T32" s="45"/>
      <c r="U32" s="40" t="s">
        <v>25</v>
      </c>
      <c r="V32" s="42">
        <f t="shared" si="17"/>
        <v>15179</v>
      </c>
      <c r="W32" s="46">
        <v>17.8</v>
      </c>
      <c r="X32" s="42">
        <f t="shared" si="18"/>
        <v>12638</v>
      </c>
      <c r="Y32" s="46">
        <v>19.899999999999999</v>
      </c>
      <c r="Z32" s="42">
        <f t="shared" ref="Z32:Z42" si="21">SUM(F32,P32)</f>
        <v>5501</v>
      </c>
      <c r="AA32" s="46">
        <v>22.4</v>
      </c>
      <c r="AB32" s="44">
        <f t="shared" si="19"/>
        <v>0.43527456876087989</v>
      </c>
      <c r="AC32" s="44">
        <f t="shared" si="20"/>
        <v>0.36240859081625931</v>
      </c>
    </row>
    <row r="33" spans="1:29" x14ac:dyDescent="0.25">
      <c r="A33" s="40" t="s">
        <v>26</v>
      </c>
      <c r="B33" s="42">
        <v>1673</v>
      </c>
      <c r="C33" s="46">
        <v>40.299999999999997</v>
      </c>
      <c r="D33" s="42">
        <v>1427</v>
      </c>
      <c r="E33" s="46">
        <v>44.3</v>
      </c>
      <c r="F33" s="42">
        <v>626</v>
      </c>
      <c r="G33" s="46">
        <v>34.200000000000003</v>
      </c>
      <c r="H33" s="44">
        <f t="shared" si="13"/>
        <v>0.43868255080588647</v>
      </c>
      <c r="I33" s="44">
        <f t="shared" si="14"/>
        <v>0.37417812313209803</v>
      </c>
      <c r="J33" s="45"/>
      <c r="K33" s="40" t="s">
        <v>26</v>
      </c>
      <c r="L33" s="42">
        <v>1333</v>
      </c>
      <c r="M33" s="46">
        <v>48.1</v>
      </c>
      <c r="N33" s="42">
        <v>1217</v>
      </c>
      <c r="O33" s="46">
        <v>52.3</v>
      </c>
      <c r="P33" s="42">
        <v>871</v>
      </c>
      <c r="Q33" s="46">
        <v>56.5</v>
      </c>
      <c r="R33" s="44">
        <f t="shared" si="15"/>
        <v>0.71569433032046015</v>
      </c>
      <c r="S33" s="44">
        <f t="shared" si="16"/>
        <v>0.65341335333833461</v>
      </c>
      <c r="T33" s="45"/>
      <c r="U33" s="40" t="s">
        <v>26</v>
      </c>
      <c r="V33" s="42">
        <f t="shared" si="17"/>
        <v>3006</v>
      </c>
      <c r="W33" s="46">
        <v>36.299999999999997</v>
      </c>
      <c r="X33" s="42">
        <f t="shared" si="18"/>
        <v>2644</v>
      </c>
      <c r="Y33" s="46">
        <v>38.200000000000003</v>
      </c>
      <c r="Z33" s="42">
        <f t="shared" si="21"/>
        <v>1497</v>
      </c>
      <c r="AA33" s="46">
        <v>41.5</v>
      </c>
      <c r="AB33" s="44">
        <f t="shared" si="19"/>
        <v>0.56618759455370649</v>
      </c>
      <c r="AC33" s="44">
        <f t="shared" si="20"/>
        <v>0.49800399201596807</v>
      </c>
    </row>
    <row r="34" spans="1:29" x14ac:dyDescent="0.25">
      <c r="A34" s="40" t="s">
        <v>27</v>
      </c>
      <c r="B34" s="42">
        <v>12371</v>
      </c>
      <c r="C34" s="46">
        <v>17.7</v>
      </c>
      <c r="D34" s="42">
        <v>11686</v>
      </c>
      <c r="E34" s="46">
        <v>17.899999999999999</v>
      </c>
      <c r="F34" s="42">
        <v>8836</v>
      </c>
      <c r="G34" s="46">
        <v>19.8</v>
      </c>
      <c r="H34" s="44">
        <f t="shared" si="13"/>
        <v>0.75611843231216835</v>
      </c>
      <c r="I34" s="44">
        <f t="shared" si="14"/>
        <v>0.71425107105326979</v>
      </c>
      <c r="J34" s="45"/>
      <c r="K34" s="40" t="s">
        <v>27</v>
      </c>
      <c r="L34" s="42">
        <v>506</v>
      </c>
      <c r="M34" s="46">
        <v>35.200000000000003</v>
      </c>
      <c r="N34" s="42">
        <v>334</v>
      </c>
      <c r="O34" s="46">
        <v>34.799999999999997</v>
      </c>
      <c r="P34" s="42">
        <v>326</v>
      </c>
      <c r="Q34" s="46">
        <v>41.9</v>
      </c>
      <c r="R34" s="44">
        <f t="shared" si="15"/>
        <v>0.9760479041916168</v>
      </c>
      <c r="S34" s="44">
        <f t="shared" si="16"/>
        <v>0.64426877470355737</v>
      </c>
      <c r="T34" s="45"/>
      <c r="U34" s="40" t="s">
        <v>27</v>
      </c>
      <c r="V34" s="42">
        <f t="shared" si="17"/>
        <v>12877</v>
      </c>
      <c r="W34" s="46">
        <v>17.100000000000001</v>
      </c>
      <c r="X34" s="42">
        <f t="shared" si="18"/>
        <v>12020</v>
      </c>
      <c r="Y34" s="46">
        <v>17.2</v>
      </c>
      <c r="Z34" s="42">
        <f t="shared" si="21"/>
        <v>9162</v>
      </c>
      <c r="AA34" s="46">
        <v>18.899999999999999</v>
      </c>
      <c r="AB34" s="44">
        <f t="shared" si="19"/>
        <v>0.76222961730449246</v>
      </c>
      <c r="AC34" s="44">
        <f t="shared" si="20"/>
        <v>0.71150112603867366</v>
      </c>
    </row>
    <row r="35" spans="1:29" x14ac:dyDescent="0.25">
      <c r="A35" s="40" t="s">
        <v>28</v>
      </c>
      <c r="B35" s="42">
        <v>1058</v>
      </c>
      <c r="C35" s="46">
        <v>45.1</v>
      </c>
      <c r="D35" s="42">
        <v>693</v>
      </c>
      <c r="E35" s="46">
        <v>41.1</v>
      </c>
      <c r="F35" s="42">
        <v>287</v>
      </c>
      <c r="G35" s="46">
        <v>45.5</v>
      </c>
      <c r="H35" s="44">
        <f t="shared" si="13"/>
        <v>0.41414141414141414</v>
      </c>
      <c r="I35" s="44">
        <f t="shared" si="14"/>
        <v>0.2712665406427221</v>
      </c>
      <c r="J35" s="45"/>
      <c r="K35" s="40" t="s">
        <v>28</v>
      </c>
      <c r="L35" s="42">
        <v>3681</v>
      </c>
      <c r="M35" s="46">
        <v>90.3</v>
      </c>
      <c r="N35" s="42">
        <v>3681</v>
      </c>
      <c r="O35" s="46">
        <v>90.3</v>
      </c>
      <c r="P35" s="42">
        <v>787</v>
      </c>
      <c r="Q35" s="46">
        <v>72.5</v>
      </c>
      <c r="R35" s="44">
        <f t="shared" si="15"/>
        <v>0.21380059766367834</v>
      </c>
      <c r="S35" s="44">
        <f t="shared" si="16"/>
        <v>0.21380059766367834</v>
      </c>
      <c r="T35" s="45"/>
      <c r="U35" s="40" t="s">
        <v>28</v>
      </c>
      <c r="V35" s="42">
        <f t="shared" si="17"/>
        <v>4739</v>
      </c>
      <c r="W35" s="46">
        <v>71</v>
      </c>
      <c r="X35" s="42">
        <f t="shared" si="18"/>
        <v>4374</v>
      </c>
      <c r="Y35" s="46">
        <v>76.3</v>
      </c>
      <c r="Z35" s="42">
        <f t="shared" si="21"/>
        <v>1074</v>
      </c>
      <c r="AA35" s="46">
        <v>54.4</v>
      </c>
      <c r="AB35" s="44">
        <f t="shared" si="19"/>
        <v>0.24554183813443073</v>
      </c>
      <c r="AC35" s="44">
        <f t="shared" si="20"/>
        <v>0.22663009073644227</v>
      </c>
    </row>
    <row r="36" spans="1:29" x14ac:dyDescent="0.25">
      <c r="A36" s="40" t="s">
        <v>29</v>
      </c>
      <c r="B36" s="42">
        <v>75730</v>
      </c>
      <c r="C36" s="46">
        <v>17.100000000000001</v>
      </c>
      <c r="D36" s="42">
        <v>7254</v>
      </c>
      <c r="E36" s="46">
        <v>31.2</v>
      </c>
      <c r="F36" s="42">
        <v>4446</v>
      </c>
      <c r="G36" s="46">
        <v>32.799999999999997</v>
      </c>
      <c r="H36" s="44">
        <f t="shared" si="13"/>
        <v>0.61290322580645162</v>
      </c>
      <c r="I36" s="44">
        <f t="shared" si="14"/>
        <v>5.8708569919450677E-2</v>
      </c>
      <c r="J36" s="45"/>
      <c r="K36" s="40" t="s">
        <v>29</v>
      </c>
      <c r="L36" s="42">
        <v>23122</v>
      </c>
      <c r="M36" s="46">
        <v>21</v>
      </c>
      <c r="N36" s="42">
        <v>21674</v>
      </c>
      <c r="O36" s="46">
        <v>21.7</v>
      </c>
      <c r="P36" s="42">
        <v>15544</v>
      </c>
      <c r="Q36" s="46">
        <v>22.1</v>
      </c>
      <c r="R36" s="44">
        <f t="shared" si="15"/>
        <v>0.7171726492571745</v>
      </c>
      <c r="S36" s="44">
        <f t="shared" si="16"/>
        <v>0.67226018510509467</v>
      </c>
      <c r="T36" s="45"/>
      <c r="U36" s="40" t="s">
        <v>29</v>
      </c>
      <c r="V36" s="42">
        <f t="shared" si="17"/>
        <v>98852</v>
      </c>
      <c r="W36" s="46">
        <v>15</v>
      </c>
      <c r="X36" s="42">
        <f t="shared" si="18"/>
        <v>28928</v>
      </c>
      <c r="Y36" s="46">
        <v>22.3</v>
      </c>
      <c r="Z36" s="42">
        <f t="shared" si="21"/>
        <v>19990</v>
      </c>
      <c r="AA36" s="46">
        <v>21.5</v>
      </c>
      <c r="AB36" s="44">
        <f t="shared" si="19"/>
        <v>0.69102599557522126</v>
      </c>
      <c r="AC36" s="44">
        <f t="shared" si="20"/>
        <v>0.20222150285274956</v>
      </c>
    </row>
    <row r="37" spans="1:29" x14ac:dyDescent="0.25">
      <c r="A37" s="40" t="s">
        <v>52</v>
      </c>
      <c r="B37" s="42">
        <v>90816</v>
      </c>
      <c r="C37" s="46">
        <v>14.5</v>
      </c>
      <c r="D37" s="42">
        <v>24409</v>
      </c>
      <c r="E37" s="46">
        <v>36.4</v>
      </c>
      <c r="F37" s="42">
        <v>6500</v>
      </c>
      <c r="G37" s="46">
        <v>41.9</v>
      </c>
      <c r="H37" s="44">
        <f t="shared" si="13"/>
        <v>0.26629521897660696</v>
      </c>
      <c r="I37" s="44">
        <f t="shared" si="14"/>
        <v>7.1573291050035237E-2</v>
      </c>
      <c r="J37" s="45"/>
      <c r="K37" s="40" t="s">
        <v>52</v>
      </c>
      <c r="L37" s="42"/>
      <c r="M37" s="46"/>
      <c r="N37" s="42"/>
      <c r="O37" s="46"/>
      <c r="P37" s="42"/>
      <c r="Q37" s="46"/>
      <c r="R37" s="44" t="e">
        <f t="shared" si="15"/>
        <v>#DIV/0!</v>
      </c>
      <c r="S37" s="44" t="e">
        <f t="shared" si="16"/>
        <v>#DIV/0!</v>
      </c>
      <c r="T37" s="45"/>
      <c r="U37" s="40" t="s">
        <v>52</v>
      </c>
      <c r="V37" s="42">
        <f t="shared" si="17"/>
        <v>90816</v>
      </c>
      <c r="W37" s="46">
        <v>14.5</v>
      </c>
      <c r="X37" s="42">
        <f t="shared" si="18"/>
        <v>24409</v>
      </c>
      <c r="Y37" s="46">
        <v>36.4</v>
      </c>
      <c r="Z37" s="42">
        <f t="shared" si="21"/>
        <v>6500</v>
      </c>
      <c r="AA37" s="46">
        <v>41.9</v>
      </c>
      <c r="AB37" s="44">
        <f t="shared" si="19"/>
        <v>0.26629521897660696</v>
      </c>
      <c r="AC37" s="44">
        <f t="shared" si="20"/>
        <v>7.1573291050035237E-2</v>
      </c>
    </row>
    <row r="38" spans="1:29" x14ac:dyDescent="0.25">
      <c r="A38" s="40" t="s">
        <v>32</v>
      </c>
      <c r="B38" s="42">
        <v>29129</v>
      </c>
      <c r="C38" s="46">
        <v>13.5</v>
      </c>
      <c r="D38" s="42">
        <v>26089</v>
      </c>
      <c r="E38" s="46">
        <v>12.7</v>
      </c>
      <c r="F38" s="42">
        <v>16764</v>
      </c>
      <c r="G38" s="46">
        <v>13.9</v>
      </c>
      <c r="H38" s="44">
        <f t="shared" si="13"/>
        <v>0.64256966537621218</v>
      </c>
      <c r="I38" s="44">
        <f t="shared" si="14"/>
        <v>0.57550894297778843</v>
      </c>
      <c r="J38" s="45"/>
      <c r="K38" s="40" t="s">
        <v>32</v>
      </c>
      <c r="L38" s="42">
        <v>36747</v>
      </c>
      <c r="M38" s="46">
        <v>13.5</v>
      </c>
      <c r="N38" s="42">
        <v>33739</v>
      </c>
      <c r="O38" s="46">
        <v>13.3</v>
      </c>
      <c r="P38" s="42">
        <v>17334</v>
      </c>
      <c r="Q38" s="46">
        <v>14.2</v>
      </c>
      <c r="R38" s="44">
        <f t="shared" si="15"/>
        <v>0.51376745013189484</v>
      </c>
      <c r="S38" s="44">
        <f t="shared" si="16"/>
        <v>0.47171197648787655</v>
      </c>
      <c r="T38" s="45"/>
      <c r="U38" s="40" t="s">
        <v>32</v>
      </c>
      <c r="V38" s="42">
        <f t="shared" si="17"/>
        <v>65876</v>
      </c>
      <c r="W38" s="46">
        <v>9.5</v>
      </c>
      <c r="X38" s="42">
        <f t="shared" si="18"/>
        <v>59828</v>
      </c>
      <c r="Y38" s="46">
        <v>9.4</v>
      </c>
      <c r="Z38" s="42">
        <f t="shared" si="21"/>
        <v>34098</v>
      </c>
      <c r="AA38" s="46">
        <v>10</v>
      </c>
      <c r="AB38" s="44">
        <f t="shared" si="19"/>
        <v>0.56993381025606737</v>
      </c>
      <c r="AC38" s="44">
        <f t="shared" si="20"/>
        <v>0.5176088408525108</v>
      </c>
    </row>
    <row r="39" spans="1:29" x14ac:dyDescent="0.25">
      <c r="A39" s="40" t="s">
        <v>30</v>
      </c>
      <c r="B39" s="42">
        <v>4808</v>
      </c>
      <c r="C39" s="46">
        <v>37.9</v>
      </c>
      <c r="D39" s="42">
        <v>4773</v>
      </c>
      <c r="E39" s="46">
        <v>38.200000000000003</v>
      </c>
      <c r="F39" s="42">
        <v>4126</v>
      </c>
      <c r="G39" s="46">
        <v>46.1</v>
      </c>
      <c r="H39" s="44">
        <f t="shared" si="13"/>
        <v>0.86444584119002721</v>
      </c>
      <c r="I39" s="44">
        <f t="shared" si="14"/>
        <v>0.85815307820299502</v>
      </c>
      <c r="J39" s="45"/>
      <c r="K39" s="40" t="s">
        <v>30</v>
      </c>
      <c r="L39" s="42">
        <v>5048</v>
      </c>
      <c r="M39" s="46">
        <v>32.4</v>
      </c>
      <c r="N39" s="42">
        <v>5040</v>
      </c>
      <c r="O39" s="46">
        <v>32.5</v>
      </c>
      <c r="P39" s="42">
        <v>4129</v>
      </c>
      <c r="Q39" s="46">
        <v>38.4</v>
      </c>
      <c r="R39" s="44">
        <f t="shared" si="15"/>
        <v>0.81924603174603172</v>
      </c>
      <c r="S39" s="44">
        <f t="shared" si="16"/>
        <v>0.81794770206022183</v>
      </c>
      <c r="T39" s="45"/>
      <c r="U39" s="40" t="s">
        <v>30</v>
      </c>
      <c r="V39" s="42">
        <f t="shared" si="17"/>
        <v>9856</v>
      </c>
      <c r="W39" s="46">
        <v>31.9</v>
      </c>
      <c r="X39" s="42">
        <f t="shared" si="18"/>
        <v>9813</v>
      </c>
      <c r="Y39" s="46">
        <v>32.1</v>
      </c>
      <c r="Z39" s="42">
        <f t="shared" si="21"/>
        <v>8255</v>
      </c>
      <c r="AA39" s="46">
        <v>40.9</v>
      </c>
      <c r="AB39" s="44">
        <f t="shared" si="19"/>
        <v>0.84123102007541017</v>
      </c>
      <c r="AC39" s="44">
        <f t="shared" si="20"/>
        <v>0.83756087662337664</v>
      </c>
    </row>
    <row r="40" spans="1:29" x14ac:dyDescent="0.25">
      <c r="A40" s="40" t="s">
        <v>31</v>
      </c>
      <c r="B40" s="42">
        <v>3241</v>
      </c>
      <c r="C40" s="46">
        <v>45.8</v>
      </c>
      <c r="D40" s="42">
        <v>2752</v>
      </c>
      <c r="E40" s="46">
        <v>52.7</v>
      </c>
      <c r="F40" s="42">
        <v>3427</v>
      </c>
      <c r="G40" s="46">
        <v>61.9</v>
      </c>
      <c r="H40" s="44">
        <f t="shared" si="13"/>
        <v>1.2452761627906976</v>
      </c>
      <c r="I40" s="44">
        <f t="shared" si="14"/>
        <v>1.0573896945387227</v>
      </c>
      <c r="J40" s="45"/>
      <c r="K40" s="40" t="s">
        <v>31</v>
      </c>
      <c r="L40" s="42">
        <v>2099</v>
      </c>
      <c r="M40" s="46">
        <v>64</v>
      </c>
      <c r="N40" s="42">
        <v>2099</v>
      </c>
      <c r="O40" s="46">
        <v>64</v>
      </c>
      <c r="P40" s="42">
        <v>2968</v>
      </c>
      <c r="Q40" s="46">
        <v>85.6</v>
      </c>
      <c r="R40" s="44">
        <f t="shared" si="15"/>
        <v>1.4140066698427822</v>
      </c>
      <c r="S40" s="44">
        <f t="shared" si="16"/>
        <v>1.4140066698427822</v>
      </c>
      <c r="T40" s="45"/>
      <c r="U40" s="40" t="s">
        <v>31</v>
      </c>
      <c r="V40" s="42">
        <f t="shared" si="17"/>
        <v>5340</v>
      </c>
      <c r="W40" s="46">
        <v>51.8</v>
      </c>
      <c r="X40" s="42">
        <f t="shared" si="18"/>
        <v>4851</v>
      </c>
      <c r="Y40" s="46">
        <v>56.3</v>
      </c>
      <c r="Z40" s="42">
        <f t="shared" si="21"/>
        <v>6395</v>
      </c>
      <c r="AA40" s="46">
        <v>72.099999999999994</v>
      </c>
      <c r="AB40" s="44">
        <f t="shared" si="19"/>
        <v>1.3182848897134611</v>
      </c>
      <c r="AC40" s="44">
        <f t="shared" si="20"/>
        <v>1.1975655430711611</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244634</v>
      </c>
      <c r="C42" s="59">
        <v>8</v>
      </c>
      <c r="D42" s="55">
        <v>92363</v>
      </c>
      <c r="E42" s="59">
        <v>11.5</v>
      </c>
      <c r="F42" s="55">
        <v>52647</v>
      </c>
      <c r="G42" s="59">
        <v>10.199999999999999</v>
      </c>
      <c r="H42" s="53">
        <f t="shared" ref="H42" si="22">F42/D42</f>
        <v>0.57000097441616226</v>
      </c>
      <c r="I42" s="53">
        <f t="shared" ref="I42" si="23">F42/B42</f>
        <v>0.21520720750181904</v>
      </c>
      <c r="J42" s="54"/>
      <c r="K42" s="50" t="s">
        <v>14</v>
      </c>
      <c r="L42" s="55">
        <v>79244</v>
      </c>
      <c r="M42" s="59">
        <v>10.199999999999999</v>
      </c>
      <c r="N42" s="55">
        <v>73709</v>
      </c>
      <c r="O42" s="59">
        <v>10.4</v>
      </c>
      <c r="P42" s="55">
        <v>44661</v>
      </c>
      <c r="Q42" s="59">
        <v>11.8</v>
      </c>
      <c r="R42" s="53">
        <f t="shared" ref="R42" si="24">P42/N42</f>
        <v>0.60590972608500993</v>
      </c>
      <c r="S42" s="53">
        <f t="shared" ref="S42" si="25">P42/L42</f>
        <v>0.56358841047902686</v>
      </c>
      <c r="T42" s="54"/>
      <c r="U42" s="50" t="s">
        <v>14</v>
      </c>
      <c r="V42" s="55">
        <f>SUM(B42,L42)</f>
        <v>323878</v>
      </c>
      <c r="W42" s="60">
        <v>6.8</v>
      </c>
      <c r="X42" s="55">
        <f>SUM(D42,N42)</f>
        <v>166072</v>
      </c>
      <c r="Y42" s="60">
        <v>8.4</v>
      </c>
      <c r="Z42" s="55">
        <f t="shared" si="21"/>
        <v>97308</v>
      </c>
      <c r="AA42" s="60">
        <v>9</v>
      </c>
      <c r="AB42" s="53">
        <f>Z42/X42</f>
        <v>0.58593862902837324</v>
      </c>
      <c r="AC42" s="53">
        <f>Z42/V42</f>
        <v>0.30044646440943812</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A46" s="47"/>
      <c r="K46" s="47"/>
      <c r="U46" s="47"/>
    </row>
    <row r="47" spans="1:29" hidden="1" x14ac:dyDescent="0.25">
      <c r="B47" s="61">
        <f>B20-B42</f>
        <v>0</v>
      </c>
      <c r="C47" s="61">
        <f t="shared" ref="C47:AC47" si="26">C20-C42</f>
        <v>0</v>
      </c>
      <c r="D47" s="61">
        <f t="shared" si="26"/>
        <v>0</v>
      </c>
      <c r="E47" s="61">
        <f t="shared" si="26"/>
        <v>0</v>
      </c>
      <c r="F47" s="61">
        <f t="shared" si="26"/>
        <v>0</v>
      </c>
      <c r="G47" s="61">
        <f t="shared" si="26"/>
        <v>0</v>
      </c>
      <c r="H47" s="61">
        <f t="shared" si="26"/>
        <v>0</v>
      </c>
      <c r="I47" s="61">
        <f t="shared" si="26"/>
        <v>0</v>
      </c>
      <c r="J47" s="62"/>
      <c r="K47" s="35" t="e">
        <f t="shared" si="26"/>
        <v>#VALUE!</v>
      </c>
      <c r="L47" s="61">
        <f t="shared" si="26"/>
        <v>0</v>
      </c>
      <c r="M47" s="61">
        <f t="shared" si="26"/>
        <v>0</v>
      </c>
      <c r="N47" s="61">
        <f t="shared" si="26"/>
        <v>0</v>
      </c>
      <c r="O47" s="61">
        <f t="shared" si="26"/>
        <v>0</v>
      </c>
      <c r="P47" s="61">
        <f t="shared" si="26"/>
        <v>0</v>
      </c>
      <c r="Q47" s="61">
        <f t="shared" si="26"/>
        <v>0</v>
      </c>
      <c r="R47" s="61">
        <f t="shared" si="26"/>
        <v>0</v>
      </c>
      <c r="S47" s="61">
        <f t="shared" si="26"/>
        <v>0</v>
      </c>
      <c r="T47" s="62"/>
      <c r="U47" s="35" t="e">
        <f t="shared" si="26"/>
        <v>#VALUE!</v>
      </c>
      <c r="V47" s="61">
        <f t="shared" si="26"/>
        <v>0</v>
      </c>
      <c r="W47" s="61"/>
      <c r="X47" s="61">
        <f t="shared" si="26"/>
        <v>0</v>
      </c>
      <c r="Y47" s="61"/>
      <c r="Z47" s="61">
        <f t="shared" si="26"/>
        <v>0</v>
      </c>
      <c r="AA47" s="61"/>
      <c r="AB47" s="61">
        <f t="shared" si="26"/>
        <v>0</v>
      </c>
      <c r="AC47" s="61">
        <f t="shared" si="26"/>
        <v>0</v>
      </c>
    </row>
    <row r="49" spans="11:21" x14ac:dyDescent="0.25">
      <c r="K49" s="47"/>
      <c r="U49" s="47"/>
    </row>
    <row r="50" spans="11:21" x14ac:dyDescent="0.25">
      <c r="K50" s="47"/>
      <c r="U50" s="47"/>
    </row>
    <row r="51" spans="11:21" x14ac:dyDescent="0.25">
      <c r="K51" s="47"/>
      <c r="U51" s="47"/>
    </row>
    <row r="52" spans="11:21" x14ac:dyDescent="0.25">
      <c r="K52" s="47"/>
      <c r="U52" s="47"/>
    </row>
    <row r="53" spans="11:21" x14ac:dyDescent="0.25">
      <c r="K53" s="47"/>
      <c r="U53" s="47"/>
    </row>
    <row r="54" spans="11:21" x14ac:dyDescent="0.25">
      <c r="K54" s="47"/>
      <c r="U54" s="47"/>
    </row>
    <row r="55" spans="11:21" x14ac:dyDescent="0.25">
      <c r="K55" s="47"/>
      <c r="U55" s="47"/>
    </row>
    <row r="56" spans="11:21" x14ac:dyDescent="0.25">
      <c r="K56" s="47"/>
      <c r="U56" s="47"/>
    </row>
    <row r="57" spans="11:21" x14ac:dyDescent="0.25">
      <c r="K57" s="47"/>
      <c r="U57" s="47"/>
    </row>
    <row r="58" spans="11:21" x14ac:dyDescent="0.25">
      <c r="K58" s="47"/>
      <c r="U58" s="47"/>
    </row>
    <row r="262" spans="3:15" x14ac:dyDescent="0.25">
      <c r="C262" s="35"/>
      <c r="E262" s="35"/>
      <c r="M262" s="35"/>
      <c r="O262" s="35"/>
    </row>
    <row r="263" spans="3:15" x14ac:dyDescent="0.25">
      <c r="C263" s="35"/>
      <c r="E263" s="35"/>
      <c r="M263" s="35"/>
      <c r="O263" s="35"/>
    </row>
    <row r="264" spans="3:15" x14ac:dyDescent="0.25">
      <c r="C264" s="35"/>
      <c r="E264" s="35"/>
      <c r="M264" s="35"/>
      <c r="O264" s="35"/>
    </row>
    <row r="265" spans="3:15" x14ac:dyDescent="0.25">
      <c r="C265" s="35"/>
      <c r="E265" s="35"/>
      <c r="M265" s="35"/>
      <c r="O265" s="35"/>
    </row>
    <row r="266" spans="3:15" x14ac:dyDescent="0.25">
      <c r="C266" s="35"/>
      <c r="E266" s="35"/>
      <c r="M266" s="35"/>
      <c r="O266" s="35"/>
    </row>
    <row r="267" spans="3:15" x14ac:dyDescent="0.25">
      <c r="C267" s="35"/>
      <c r="E267" s="35"/>
      <c r="M267" s="35"/>
      <c r="O267" s="35"/>
    </row>
    <row r="268" spans="3:15" x14ac:dyDescent="0.25">
      <c r="C268" s="35"/>
      <c r="E268" s="35"/>
      <c r="M268" s="35"/>
      <c r="O268" s="35"/>
    </row>
    <row r="269" spans="3:15" x14ac:dyDescent="0.25">
      <c r="C269" s="35"/>
      <c r="E269" s="35"/>
      <c r="M269" s="35"/>
      <c r="O269" s="35"/>
    </row>
    <row r="270" spans="3:15" x14ac:dyDescent="0.25">
      <c r="C270" s="35"/>
      <c r="E270" s="35"/>
      <c r="M270" s="35"/>
      <c r="O270" s="35"/>
    </row>
    <row r="271" spans="3:15" x14ac:dyDescent="0.25">
      <c r="C271" s="35"/>
      <c r="E271" s="35"/>
      <c r="M271" s="35"/>
      <c r="O271" s="35"/>
    </row>
    <row r="272" spans="3:15" x14ac:dyDescent="0.25">
      <c r="C272" s="35"/>
      <c r="E272" s="35"/>
      <c r="M272" s="35"/>
      <c r="O272" s="35"/>
    </row>
    <row r="273" spans="3:15" x14ac:dyDescent="0.25">
      <c r="C273" s="35"/>
      <c r="E273" s="35"/>
      <c r="M273" s="35"/>
      <c r="O273" s="35"/>
    </row>
    <row r="274" spans="3:15" x14ac:dyDescent="0.25">
      <c r="C274" s="35"/>
      <c r="E274" s="35"/>
      <c r="M274" s="35"/>
      <c r="O274" s="35"/>
    </row>
    <row r="275" spans="3:15" x14ac:dyDescent="0.25">
      <c r="C275" s="35"/>
      <c r="E275" s="35"/>
      <c r="M275" s="35"/>
      <c r="O275" s="35"/>
    </row>
    <row r="276" spans="3:15" x14ac:dyDescent="0.25">
      <c r="C276" s="35"/>
      <c r="E276" s="35"/>
      <c r="M276" s="35"/>
      <c r="O276" s="35"/>
    </row>
    <row r="277" spans="3:15" x14ac:dyDescent="0.25">
      <c r="C277" s="35"/>
      <c r="E277" s="35"/>
      <c r="M277" s="35"/>
      <c r="O277" s="35"/>
    </row>
    <row r="278" spans="3:15" x14ac:dyDescent="0.25">
      <c r="C278" s="35"/>
      <c r="E278" s="35"/>
      <c r="M278" s="35"/>
      <c r="O278" s="35"/>
    </row>
    <row r="279" spans="3:15" x14ac:dyDescent="0.25">
      <c r="C279" s="35"/>
      <c r="E279" s="35"/>
      <c r="M279" s="35"/>
      <c r="O279" s="35"/>
    </row>
    <row r="280" spans="3:15" x14ac:dyDescent="0.25">
      <c r="C280" s="35"/>
      <c r="E280" s="35"/>
      <c r="M280" s="35"/>
      <c r="O280" s="35"/>
    </row>
    <row r="281" spans="3:15" x14ac:dyDescent="0.25">
      <c r="C281" s="35"/>
      <c r="E281" s="35"/>
      <c r="M281" s="35"/>
      <c r="O281" s="35"/>
    </row>
    <row r="282" spans="3:15" x14ac:dyDescent="0.25">
      <c r="C282" s="35"/>
      <c r="E282" s="35"/>
      <c r="M282" s="35"/>
      <c r="O282" s="35"/>
    </row>
    <row r="283" spans="3:15" x14ac:dyDescent="0.25">
      <c r="C283" s="35"/>
      <c r="E283" s="35"/>
      <c r="M283" s="35"/>
      <c r="O283" s="35"/>
    </row>
    <row r="284" spans="3:15" x14ac:dyDescent="0.25">
      <c r="C284" s="35"/>
      <c r="E284" s="35"/>
      <c r="M284" s="35"/>
      <c r="O284" s="35"/>
    </row>
    <row r="285" spans="3:15" x14ac:dyDescent="0.25">
      <c r="C285" s="35"/>
      <c r="E285" s="35"/>
      <c r="M285" s="35"/>
      <c r="O285" s="35"/>
    </row>
    <row r="286" spans="3:15" x14ac:dyDescent="0.25">
      <c r="C286" s="35"/>
      <c r="E286" s="35"/>
      <c r="M286" s="35"/>
      <c r="O286" s="35"/>
    </row>
    <row r="287" spans="3:15" x14ac:dyDescent="0.25">
      <c r="C287" s="35"/>
      <c r="E287" s="35"/>
      <c r="M287" s="35"/>
      <c r="O287" s="35"/>
    </row>
    <row r="288" spans="3:15" x14ac:dyDescent="0.25">
      <c r="C288" s="35"/>
      <c r="E288" s="35"/>
      <c r="M288" s="35"/>
      <c r="O288" s="35"/>
    </row>
    <row r="289" spans="3:15" x14ac:dyDescent="0.25">
      <c r="C289" s="35"/>
      <c r="E289" s="35"/>
      <c r="M289" s="35"/>
      <c r="O289" s="35"/>
    </row>
    <row r="290" spans="3:15" x14ac:dyDescent="0.25">
      <c r="C290" s="35"/>
      <c r="E290" s="35"/>
      <c r="M290" s="35"/>
      <c r="O290" s="35"/>
    </row>
    <row r="291" spans="3:15" x14ac:dyDescent="0.25">
      <c r="C291" s="35"/>
      <c r="E291" s="35"/>
      <c r="M291" s="35"/>
      <c r="O291" s="35"/>
    </row>
    <row r="292" spans="3:15" x14ac:dyDescent="0.25">
      <c r="C292" s="35"/>
      <c r="E292" s="35"/>
      <c r="M292" s="35"/>
      <c r="O292" s="35"/>
    </row>
    <row r="293" spans="3:15" x14ac:dyDescent="0.25">
      <c r="C293" s="35"/>
      <c r="E293" s="35"/>
      <c r="M293" s="35"/>
      <c r="O293" s="35"/>
    </row>
    <row r="294" spans="3:15" x14ac:dyDescent="0.25">
      <c r="C294" s="35"/>
      <c r="E294" s="35"/>
      <c r="M294" s="35"/>
      <c r="O294" s="35"/>
    </row>
    <row r="295" spans="3:15" x14ac:dyDescent="0.25">
      <c r="C295" s="35"/>
      <c r="E295" s="35"/>
      <c r="M295" s="35"/>
      <c r="O295" s="35"/>
    </row>
    <row r="296" spans="3:15" x14ac:dyDescent="0.25">
      <c r="C296" s="35"/>
      <c r="E296" s="35"/>
      <c r="M296" s="35"/>
      <c r="O296" s="35"/>
    </row>
    <row r="297" spans="3:15" x14ac:dyDescent="0.25">
      <c r="C297" s="35"/>
      <c r="E297" s="35"/>
      <c r="M297" s="35"/>
      <c r="O297" s="35"/>
    </row>
    <row r="298" spans="3:15" x14ac:dyDescent="0.25">
      <c r="C298" s="35"/>
      <c r="E298" s="35"/>
      <c r="M298" s="35"/>
      <c r="O298" s="35"/>
    </row>
    <row r="299" spans="3:15" x14ac:dyDescent="0.25">
      <c r="C299" s="35"/>
      <c r="E299" s="35"/>
      <c r="M299" s="35"/>
      <c r="O299" s="35"/>
    </row>
    <row r="300" spans="3:15" x14ac:dyDescent="0.25">
      <c r="C300" s="35"/>
      <c r="E300" s="35"/>
      <c r="M300" s="35"/>
      <c r="O300" s="35"/>
    </row>
    <row r="301" spans="3:15" x14ac:dyDescent="0.25">
      <c r="C301" s="35"/>
      <c r="E301" s="35"/>
      <c r="M301" s="35"/>
      <c r="O301" s="35"/>
    </row>
    <row r="302" spans="3:15" x14ac:dyDescent="0.25">
      <c r="C302" s="35"/>
      <c r="E302" s="35"/>
      <c r="M302" s="35"/>
      <c r="O302" s="35"/>
    </row>
    <row r="303" spans="3:15" x14ac:dyDescent="0.25">
      <c r="C303" s="35"/>
      <c r="E303" s="35"/>
      <c r="M303" s="35"/>
      <c r="O303" s="35"/>
    </row>
    <row r="304" spans="3:15" x14ac:dyDescent="0.25">
      <c r="C304" s="35"/>
      <c r="E304" s="35"/>
      <c r="M304" s="35"/>
      <c r="O304" s="35"/>
    </row>
    <row r="305" spans="3:15" x14ac:dyDescent="0.25">
      <c r="C305" s="35"/>
      <c r="E305" s="35"/>
      <c r="M305" s="35"/>
      <c r="O305" s="35"/>
    </row>
    <row r="306" spans="3:15" x14ac:dyDescent="0.25">
      <c r="C306" s="35"/>
      <c r="E306" s="35"/>
      <c r="M306" s="35"/>
      <c r="O306" s="35"/>
    </row>
    <row r="307" spans="3:15" x14ac:dyDescent="0.25">
      <c r="C307" s="35"/>
      <c r="E307" s="35"/>
      <c r="M307" s="35"/>
      <c r="O307" s="35"/>
    </row>
    <row r="308" spans="3:15" x14ac:dyDescent="0.25">
      <c r="C308" s="35"/>
      <c r="E308" s="35"/>
      <c r="M308" s="35"/>
      <c r="O308" s="35"/>
    </row>
    <row r="309" spans="3:15" x14ac:dyDescent="0.25">
      <c r="C309" s="35"/>
      <c r="E309" s="35"/>
      <c r="M309" s="35"/>
      <c r="O309" s="35"/>
    </row>
    <row r="310" spans="3:15" x14ac:dyDescent="0.25">
      <c r="C310" s="35"/>
      <c r="E310" s="35"/>
      <c r="M310" s="35"/>
      <c r="O310" s="35"/>
    </row>
    <row r="311" spans="3:15" x14ac:dyDescent="0.25">
      <c r="C311" s="35"/>
      <c r="E311" s="35"/>
      <c r="M311" s="35"/>
      <c r="O311" s="35"/>
    </row>
    <row r="312" spans="3:15" x14ac:dyDescent="0.25">
      <c r="C312" s="35"/>
      <c r="E312" s="35"/>
      <c r="M312" s="35"/>
      <c r="O312" s="35"/>
    </row>
    <row r="313" spans="3:15" x14ac:dyDescent="0.25">
      <c r="C313" s="35"/>
      <c r="E313" s="35"/>
      <c r="M313" s="35"/>
      <c r="O313" s="35"/>
    </row>
    <row r="314" spans="3:15" x14ac:dyDescent="0.25">
      <c r="C314" s="35"/>
      <c r="E314" s="35"/>
      <c r="M314" s="35"/>
      <c r="O314" s="35"/>
    </row>
    <row r="315" spans="3:15" x14ac:dyDescent="0.25">
      <c r="C315" s="35"/>
      <c r="E315" s="35"/>
      <c r="M315" s="35"/>
      <c r="O315" s="35"/>
    </row>
    <row r="316" spans="3:15" x14ac:dyDescent="0.25">
      <c r="C316" s="35"/>
      <c r="E316" s="35"/>
      <c r="M316" s="35"/>
      <c r="O316" s="35"/>
    </row>
    <row r="317" spans="3:15" x14ac:dyDescent="0.25">
      <c r="C317" s="35"/>
      <c r="E317" s="35"/>
      <c r="M317" s="35"/>
      <c r="O317" s="35"/>
    </row>
    <row r="318" spans="3:15" x14ac:dyDescent="0.25">
      <c r="C318" s="35"/>
      <c r="E318" s="35"/>
      <c r="M318" s="35"/>
      <c r="O318" s="35"/>
    </row>
    <row r="319" spans="3:15" x14ac:dyDescent="0.25">
      <c r="C319" s="35"/>
      <c r="E319" s="35"/>
      <c r="M319" s="35"/>
      <c r="O319" s="35"/>
    </row>
    <row r="320" spans="3:15" x14ac:dyDescent="0.25">
      <c r="C320" s="35"/>
      <c r="E320" s="35"/>
      <c r="M320" s="35"/>
      <c r="O320" s="35"/>
    </row>
    <row r="321" spans="3:15" x14ac:dyDescent="0.25">
      <c r="C321" s="35"/>
      <c r="E321" s="35"/>
      <c r="M321" s="35"/>
      <c r="O321" s="35"/>
    </row>
    <row r="322" spans="3:15" x14ac:dyDescent="0.25">
      <c r="C322" s="35"/>
      <c r="E322" s="35"/>
      <c r="M322" s="35"/>
      <c r="O322" s="35"/>
    </row>
    <row r="323" spans="3:15" x14ac:dyDescent="0.25">
      <c r="C323" s="35"/>
      <c r="E323" s="35"/>
      <c r="M323" s="35"/>
      <c r="O323" s="35"/>
    </row>
    <row r="324" spans="3:15" x14ac:dyDescent="0.25">
      <c r="C324" s="35"/>
      <c r="E324" s="35"/>
      <c r="M324" s="35"/>
      <c r="O324" s="35"/>
    </row>
    <row r="325" spans="3:15" x14ac:dyDescent="0.25">
      <c r="C325" s="35"/>
      <c r="E325" s="35"/>
      <c r="M325" s="35"/>
      <c r="O325" s="35"/>
    </row>
    <row r="326" spans="3:15" x14ac:dyDescent="0.25">
      <c r="C326" s="35"/>
      <c r="E326" s="35"/>
      <c r="M326" s="35"/>
      <c r="O326" s="35"/>
    </row>
    <row r="327" spans="3:15" x14ac:dyDescent="0.25">
      <c r="C327" s="35"/>
      <c r="E327" s="35"/>
      <c r="M327" s="35"/>
      <c r="O327" s="35"/>
    </row>
    <row r="328" spans="3:15" x14ac:dyDescent="0.25">
      <c r="C328" s="35"/>
      <c r="E328" s="35"/>
      <c r="M328" s="35"/>
      <c r="O328" s="35"/>
    </row>
    <row r="329" spans="3:15" x14ac:dyDescent="0.25">
      <c r="C329" s="35"/>
      <c r="E329" s="35"/>
      <c r="M329" s="35"/>
      <c r="O329" s="35"/>
    </row>
    <row r="330" spans="3:15" x14ac:dyDescent="0.25">
      <c r="C330" s="35"/>
      <c r="E330" s="35"/>
      <c r="M330" s="35"/>
      <c r="O330" s="35"/>
    </row>
    <row r="331" spans="3:15" x14ac:dyDescent="0.25">
      <c r="C331" s="35"/>
      <c r="E331" s="35"/>
      <c r="M331" s="35"/>
      <c r="O331" s="35"/>
    </row>
    <row r="332" spans="3:15" x14ac:dyDescent="0.25">
      <c r="C332" s="35"/>
      <c r="E332" s="35"/>
      <c r="M332" s="35"/>
      <c r="O332" s="35"/>
    </row>
    <row r="333" spans="3:15" x14ac:dyDescent="0.25">
      <c r="C333" s="35"/>
      <c r="E333" s="35"/>
      <c r="M333" s="35"/>
      <c r="O333" s="35"/>
    </row>
    <row r="334" spans="3:15" x14ac:dyDescent="0.25">
      <c r="C334" s="35"/>
      <c r="E334" s="35"/>
      <c r="M334" s="35"/>
      <c r="O334" s="35"/>
    </row>
    <row r="335" spans="3:15" x14ac:dyDescent="0.25">
      <c r="C335" s="35"/>
      <c r="E335" s="35"/>
      <c r="M335" s="35"/>
      <c r="O335" s="35"/>
    </row>
    <row r="336" spans="3:15" x14ac:dyDescent="0.25">
      <c r="C336" s="35"/>
      <c r="E336" s="35"/>
      <c r="M336" s="35"/>
      <c r="O336" s="35"/>
    </row>
    <row r="337" spans="3:15" x14ac:dyDescent="0.25">
      <c r="C337" s="35"/>
      <c r="E337" s="35"/>
      <c r="M337" s="35"/>
      <c r="O337" s="35"/>
    </row>
    <row r="338" spans="3:15" x14ac:dyDescent="0.25">
      <c r="C338" s="35"/>
      <c r="E338" s="35"/>
      <c r="M338" s="35"/>
      <c r="O338" s="35"/>
    </row>
    <row r="339" spans="3:15" x14ac:dyDescent="0.25">
      <c r="C339" s="35"/>
      <c r="E339" s="35"/>
      <c r="M339" s="35"/>
      <c r="O339" s="35"/>
    </row>
    <row r="340" spans="3:15" x14ac:dyDescent="0.25">
      <c r="C340" s="35"/>
      <c r="E340" s="35"/>
      <c r="M340" s="35"/>
      <c r="O340" s="35"/>
    </row>
    <row r="341" spans="3:15" x14ac:dyDescent="0.25">
      <c r="C341" s="35"/>
      <c r="E341" s="35"/>
      <c r="M341" s="35"/>
      <c r="O341" s="35"/>
    </row>
    <row r="342" spans="3:15" x14ac:dyDescent="0.25">
      <c r="C342" s="35"/>
      <c r="E342" s="35"/>
      <c r="M342" s="35"/>
      <c r="O342" s="35"/>
    </row>
    <row r="343" spans="3:15" x14ac:dyDescent="0.25">
      <c r="C343" s="35"/>
      <c r="E343" s="35"/>
      <c r="M343" s="35"/>
      <c r="O343" s="35"/>
    </row>
    <row r="344" spans="3:15" x14ac:dyDescent="0.25">
      <c r="C344" s="35"/>
      <c r="E344" s="35"/>
      <c r="M344" s="35"/>
      <c r="O344" s="35"/>
    </row>
    <row r="345" spans="3:15" x14ac:dyDescent="0.25">
      <c r="C345" s="35"/>
      <c r="E345" s="35"/>
      <c r="M345" s="35"/>
      <c r="O345" s="35"/>
    </row>
    <row r="346" spans="3:15" x14ac:dyDescent="0.25">
      <c r="C346" s="35"/>
      <c r="E346" s="35"/>
      <c r="M346" s="35"/>
      <c r="O346" s="35"/>
    </row>
    <row r="347" spans="3:15" x14ac:dyDescent="0.25">
      <c r="C347" s="35"/>
      <c r="E347" s="35"/>
      <c r="M347" s="35"/>
      <c r="O347" s="35"/>
    </row>
    <row r="348" spans="3:15" x14ac:dyDescent="0.25">
      <c r="C348" s="35"/>
      <c r="E348" s="35"/>
      <c r="M348" s="35"/>
      <c r="O348" s="35"/>
    </row>
    <row r="349" spans="3:15" x14ac:dyDescent="0.25">
      <c r="C349" s="35"/>
      <c r="E349" s="35"/>
      <c r="M349" s="35"/>
      <c r="O349" s="35"/>
    </row>
    <row r="350" spans="3:15" x14ac:dyDescent="0.25">
      <c r="C350" s="35"/>
      <c r="E350" s="35"/>
      <c r="M350" s="35"/>
      <c r="O350" s="35"/>
    </row>
    <row r="351" spans="3:15" x14ac:dyDescent="0.25">
      <c r="C351" s="35"/>
      <c r="E351" s="35"/>
      <c r="M351" s="35"/>
      <c r="O351" s="35"/>
    </row>
    <row r="352" spans="3:15" x14ac:dyDescent="0.25">
      <c r="C352" s="35"/>
      <c r="E352" s="35"/>
      <c r="M352" s="35"/>
      <c r="O352" s="35"/>
    </row>
    <row r="353" spans="3:15" x14ac:dyDescent="0.25">
      <c r="C353" s="35"/>
      <c r="E353" s="35"/>
      <c r="M353" s="35"/>
      <c r="O353" s="35"/>
    </row>
    <row r="354" spans="3:15" x14ac:dyDescent="0.25">
      <c r="C354" s="35"/>
      <c r="E354" s="35"/>
      <c r="M354" s="35"/>
      <c r="O354" s="35"/>
    </row>
    <row r="355" spans="3:15" x14ac:dyDescent="0.25">
      <c r="C355" s="35"/>
      <c r="E355" s="35"/>
      <c r="M355" s="35"/>
      <c r="O355" s="35"/>
    </row>
    <row r="356" spans="3:15" x14ac:dyDescent="0.25">
      <c r="C356" s="35"/>
      <c r="E356" s="35"/>
      <c r="M356" s="35"/>
      <c r="O356" s="35"/>
    </row>
    <row r="357" spans="3:15" x14ac:dyDescent="0.25">
      <c r="C357" s="35"/>
      <c r="E357" s="35"/>
      <c r="M357" s="35"/>
      <c r="O357" s="35"/>
    </row>
    <row r="358" spans="3:15" x14ac:dyDescent="0.25">
      <c r="C358" s="35"/>
      <c r="E358" s="35"/>
      <c r="M358" s="35"/>
      <c r="O358" s="35"/>
    </row>
    <row r="359" spans="3:15" x14ac:dyDescent="0.25">
      <c r="C359" s="35"/>
      <c r="E359" s="35"/>
      <c r="M359" s="35"/>
      <c r="O359" s="35"/>
    </row>
    <row r="360" spans="3:15" x14ac:dyDescent="0.25">
      <c r="C360" s="35"/>
      <c r="E360" s="35"/>
      <c r="M360" s="35"/>
      <c r="O360" s="35"/>
    </row>
    <row r="361" spans="3:15" x14ac:dyDescent="0.25">
      <c r="C361" s="35"/>
      <c r="E361" s="35"/>
      <c r="M361" s="35"/>
      <c r="O361" s="35"/>
    </row>
    <row r="362" spans="3:15" x14ac:dyDescent="0.25">
      <c r="C362" s="35"/>
      <c r="E362" s="35"/>
      <c r="M362" s="35"/>
      <c r="O362" s="35"/>
    </row>
    <row r="363" spans="3:15" x14ac:dyDescent="0.25">
      <c r="C363" s="35"/>
      <c r="E363" s="35"/>
      <c r="M363" s="35"/>
      <c r="O363" s="35"/>
    </row>
    <row r="364" spans="3:15" x14ac:dyDescent="0.25">
      <c r="C364" s="35"/>
      <c r="E364" s="35"/>
      <c r="M364" s="35"/>
      <c r="O364" s="35"/>
    </row>
    <row r="365" spans="3:15" x14ac:dyDescent="0.25">
      <c r="C365" s="35"/>
      <c r="E365" s="35"/>
      <c r="M365" s="35"/>
      <c r="O365" s="35"/>
    </row>
    <row r="366" spans="3:15" x14ac:dyDescent="0.25">
      <c r="C366" s="35"/>
      <c r="E366" s="35"/>
      <c r="M366" s="35"/>
      <c r="O366" s="35"/>
    </row>
    <row r="367" spans="3:15" x14ac:dyDescent="0.25">
      <c r="C367" s="35"/>
      <c r="E367" s="35"/>
      <c r="M367" s="35"/>
      <c r="O367" s="35"/>
    </row>
    <row r="368" spans="3:15" x14ac:dyDescent="0.25">
      <c r="C368" s="35"/>
      <c r="E368" s="35"/>
      <c r="M368" s="35"/>
      <c r="O368" s="35"/>
    </row>
    <row r="369" spans="3:15" x14ac:dyDescent="0.25">
      <c r="C369" s="35"/>
      <c r="E369" s="35"/>
      <c r="M369" s="35"/>
      <c r="O369" s="35"/>
    </row>
    <row r="370" spans="3:15" x14ac:dyDescent="0.25">
      <c r="C370" s="35"/>
      <c r="E370" s="35"/>
      <c r="M370" s="35"/>
      <c r="O370" s="35"/>
    </row>
    <row r="371" spans="3:15" x14ac:dyDescent="0.25">
      <c r="C371" s="35"/>
      <c r="E371" s="35"/>
      <c r="M371" s="35"/>
      <c r="O371" s="35"/>
    </row>
    <row r="372" spans="3:15" x14ac:dyDescent="0.25">
      <c r="C372" s="35"/>
      <c r="E372" s="35"/>
      <c r="M372" s="35"/>
      <c r="O372" s="35"/>
    </row>
    <row r="373" spans="3:15" x14ac:dyDescent="0.25">
      <c r="C373" s="35"/>
      <c r="E373" s="35"/>
      <c r="M373" s="35"/>
      <c r="O373" s="35"/>
    </row>
    <row r="374" spans="3:15" x14ac:dyDescent="0.25">
      <c r="C374" s="35"/>
      <c r="E374" s="35"/>
      <c r="M374" s="35"/>
      <c r="O374" s="35"/>
    </row>
    <row r="375" spans="3:15" x14ac:dyDescent="0.25">
      <c r="C375" s="35"/>
      <c r="E375" s="35"/>
      <c r="M375" s="35"/>
      <c r="O375" s="35"/>
    </row>
    <row r="376" spans="3:15" x14ac:dyDescent="0.25">
      <c r="C376" s="35"/>
      <c r="E376" s="35"/>
      <c r="M376" s="35"/>
      <c r="O376" s="35"/>
    </row>
    <row r="377" spans="3:15" x14ac:dyDescent="0.25">
      <c r="C377" s="35"/>
      <c r="E377" s="35"/>
      <c r="M377" s="35"/>
      <c r="O377" s="35"/>
    </row>
    <row r="378" spans="3:15" x14ac:dyDescent="0.25">
      <c r="C378" s="35"/>
      <c r="E378" s="35"/>
      <c r="M378" s="35"/>
      <c r="O378" s="35"/>
    </row>
    <row r="379" spans="3:15" x14ac:dyDescent="0.25">
      <c r="C379" s="35"/>
      <c r="E379" s="35"/>
      <c r="M379" s="35"/>
      <c r="O379" s="35"/>
    </row>
    <row r="380" spans="3:15" x14ac:dyDescent="0.25">
      <c r="C380" s="35"/>
      <c r="E380" s="35"/>
      <c r="M380" s="35"/>
      <c r="O380" s="35"/>
    </row>
    <row r="381" spans="3:15" x14ac:dyDescent="0.25">
      <c r="C381" s="35"/>
      <c r="E381" s="35"/>
      <c r="M381" s="35"/>
      <c r="O381" s="35"/>
    </row>
    <row r="382" spans="3:15" x14ac:dyDescent="0.25">
      <c r="C382" s="35"/>
      <c r="E382" s="35"/>
      <c r="M382" s="35"/>
      <c r="O382" s="35"/>
    </row>
    <row r="383" spans="3:15" x14ac:dyDescent="0.25">
      <c r="C383" s="35"/>
      <c r="E383" s="35"/>
      <c r="M383" s="35"/>
      <c r="O383" s="35"/>
    </row>
    <row r="384" spans="3:15" x14ac:dyDescent="0.25">
      <c r="C384" s="35"/>
      <c r="E384" s="35"/>
      <c r="M384" s="35"/>
      <c r="O384" s="35"/>
    </row>
    <row r="385" spans="3:15" x14ac:dyDescent="0.25">
      <c r="C385" s="35"/>
      <c r="E385" s="35"/>
      <c r="M385" s="35"/>
      <c r="O385" s="35"/>
    </row>
    <row r="386" spans="3:15" x14ac:dyDescent="0.25">
      <c r="C386" s="35"/>
      <c r="E386" s="35"/>
      <c r="M386" s="35"/>
      <c r="O386" s="35"/>
    </row>
    <row r="387" spans="3:15" x14ac:dyDescent="0.25">
      <c r="C387" s="35"/>
      <c r="E387" s="35"/>
      <c r="M387" s="35"/>
      <c r="O387" s="35"/>
    </row>
    <row r="388" spans="3:15" x14ac:dyDescent="0.25">
      <c r="C388" s="35"/>
      <c r="E388" s="35"/>
      <c r="M388" s="35"/>
      <c r="O388" s="35"/>
    </row>
    <row r="389" spans="3:15" x14ac:dyDescent="0.25">
      <c r="C389" s="35"/>
      <c r="E389" s="35"/>
      <c r="M389" s="35"/>
      <c r="O389" s="35"/>
    </row>
    <row r="390" spans="3:15" x14ac:dyDescent="0.25">
      <c r="C390" s="35"/>
      <c r="E390" s="35"/>
      <c r="M390" s="35"/>
      <c r="O390" s="35"/>
    </row>
    <row r="391" spans="3:15" x14ac:dyDescent="0.25">
      <c r="C391" s="35"/>
      <c r="E391" s="35"/>
      <c r="M391" s="35"/>
      <c r="O391" s="35"/>
    </row>
    <row r="392" spans="3:15" x14ac:dyDescent="0.25">
      <c r="C392" s="35"/>
      <c r="E392" s="35"/>
      <c r="M392" s="35"/>
      <c r="O392" s="35"/>
    </row>
    <row r="393" spans="3:15" x14ac:dyDescent="0.25">
      <c r="C393" s="35"/>
      <c r="E393" s="35"/>
      <c r="M393" s="35"/>
      <c r="O393" s="35"/>
    </row>
    <row r="394" spans="3:15" x14ac:dyDescent="0.25">
      <c r="C394" s="35"/>
      <c r="E394" s="35"/>
      <c r="M394" s="35"/>
      <c r="O394" s="35"/>
    </row>
    <row r="395" spans="3:15" x14ac:dyDescent="0.25">
      <c r="C395" s="35"/>
      <c r="E395" s="35"/>
      <c r="M395" s="35"/>
      <c r="O395" s="35"/>
    </row>
    <row r="396" spans="3:15" x14ac:dyDescent="0.25">
      <c r="C396" s="35"/>
      <c r="E396" s="35"/>
      <c r="M396" s="35"/>
      <c r="O396" s="35"/>
    </row>
    <row r="397" spans="3:15" x14ac:dyDescent="0.25">
      <c r="C397" s="35"/>
      <c r="E397" s="35"/>
      <c r="M397" s="35"/>
      <c r="O397" s="35"/>
    </row>
    <row r="398" spans="3:15" x14ac:dyDescent="0.25">
      <c r="C398" s="35"/>
      <c r="E398" s="35"/>
      <c r="M398" s="35"/>
      <c r="O398" s="35"/>
    </row>
    <row r="399" spans="3:15" x14ac:dyDescent="0.25">
      <c r="C399" s="35"/>
      <c r="E399" s="35"/>
      <c r="M399" s="35"/>
      <c r="O399" s="35"/>
    </row>
    <row r="400" spans="3:15" x14ac:dyDescent="0.25">
      <c r="C400" s="35"/>
      <c r="E400" s="35"/>
      <c r="M400" s="35"/>
      <c r="O400" s="35"/>
    </row>
    <row r="401" spans="3:15" x14ac:dyDescent="0.25">
      <c r="C401" s="35"/>
      <c r="E401" s="35"/>
      <c r="M401" s="35"/>
      <c r="O401" s="35"/>
    </row>
    <row r="402" spans="3:15" x14ac:dyDescent="0.25">
      <c r="C402" s="35"/>
      <c r="E402" s="35"/>
      <c r="M402" s="35"/>
      <c r="O402" s="35"/>
    </row>
    <row r="403" spans="3:15" x14ac:dyDescent="0.25">
      <c r="C403" s="35"/>
      <c r="E403" s="35"/>
      <c r="M403" s="35"/>
      <c r="O403" s="35"/>
    </row>
    <row r="404" spans="3:15" x14ac:dyDescent="0.25">
      <c r="C404" s="35"/>
      <c r="E404" s="35"/>
      <c r="M404" s="35"/>
      <c r="O404" s="35"/>
    </row>
    <row r="405" spans="3:15" x14ac:dyDescent="0.25">
      <c r="C405" s="35"/>
      <c r="E405" s="35"/>
      <c r="M405" s="35"/>
      <c r="O405" s="35"/>
    </row>
    <row r="406" spans="3:15" x14ac:dyDescent="0.25">
      <c r="C406" s="35"/>
      <c r="E406" s="35"/>
      <c r="M406" s="35"/>
      <c r="O406" s="35"/>
    </row>
    <row r="407" spans="3:15" x14ac:dyDescent="0.25">
      <c r="C407" s="35"/>
      <c r="E407" s="35"/>
      <c r="M407" s="35"/>
      <c r="O407" s="35"/>
    </row>
    <row r="408" spans="3:15" x14ac:dyDescent="0.25">
      <c r="C408" s="35"/>
      <c r="E408" s="35"/>
      <c r="M408" s="35"/>
      <c r="O408" s="35"/>
    </row>
    <row r="409" spans="3:15" x14ac:dyDescent="0.25">
      <c r="C409" s="35"/>
      <c r="E409" s="35"/>
      <c r="M409" s="35"/>
      <c r="O409" s="35"/>
    </row>
    <row r="410" spans="3:15" x14ac:dyDescent="0.25">
      <c r="C410" s="35"/>
      <c r="E410" s="35"/>
      <c r="M410" s="35"/>
      <c r="O410" s="35"/>
    </row>
    <row r="411" spans="3:15" x14ac:dyDescent="0.25">
      <c r="C411" s="35"/>
      <c r="E411" s="35"/>
      <c r="M411" s="35"/>
      <c r="O411" s="35"/>
    </row>
    <row r="412" spans="3:15" x14ac:dyDescent="0.25">
      <c r="C412" s="35"/>
      <c r="E412" s="35"/>
      <c r="M412" s="35"/>
      <c r="O412" s="35"/>
    </row>
    <row r="413" spans="3:15" x14ac:dyDescent="0.25">
      <c r="C413" s="35"/>
      <c r="E413" s="35"/>
      <c r="M413" s="35"/>
      <c r="O413" s="35"/>
    </row>
    <row r="414" spans="3:15" x14ac:dyDescent="0.25">
      <c r="C414" s="35"/>
      <c r="E414" s="35"/>
      <c r="M414" s="35"/>
      <c r="O414" s="35"/>
    </row>
    <row r="415" spans="3:15" x14ac:dyDescent="0.25">
      <c r="C415" s="35"/>
      <c r="E415" s="35"/>
      <c r="M415" s="35"/>
      <c r="O415" s="35"/>
    </row>
    <row r="416" spans="3:15" x14ac:dyDescent="0.25">
      <c r="C416" s="35"/>
      <c r="E416" s="35"/>
      <c r="M416" s="35"/>
      <c r="O416" s="35"/>
    </row>
    <row r="417" spans="3:15" x14ac:dyDescent="0.25">
      <c r="C417" s="35"/>
      <c r="E417" s="35"/>
      <c r="M417" s="35"/>
      <c r="O417" s="35"/>
    </row>
    <row r="418" spans="3:15" x14ac:dyDescent="0.25">
      <c r="C418" s="35"/>
      <c r="E418" s="35"/>
      <c r="M418" s="35"/>
      <c r="O418" s="35"/>
    </row>
    <row r="419" spans="3:15" x14ac:dyDescent="0.25">
      <c r="C419" s="35"/>
      <c r="E419" s="35"/>
      <c r="M419" s="35"/>
      <c r="O419" s="35"/>
    </row>
    <row r="420" spans="3:15" x14ac:dyDescent="0.25">
      <c r="C420" s="35"/>
      <c r="E420" s="35"/>
      <c r="M420" s="35"/>
      <c r="O420" s="35"/>
    </row>
    <row r="421" spans="3:15" x14ac:dyDescent="0.25">
      <c r="C421" s="35"/>
      <c r="E421" s="35"/>
      <c r="M421" s="35"/>
      <c r="O421" s="35"/>
    </row>
    <row r="422" spans="3:15" x14ac:dyDescent="0.25">
      <c r="C422" s="35"/>
      <c r="E422" s="35"/>
      <c r="M422" s="35"/>
      <c r="O422" s="35"/>
    </row>
    <row r="423" spans="3:15" x14ac:dyDescent="0.25">
      <c r="C423" s="35"/>
      <c r="E423" s="35"/>
      <c r="M423" s="35"/>
      <c r="O423" s="35"/>
    </row>
    <row r="424" spans="3:15" x14ac:dyDescent="0.25">
      <c r="C424" s="35"/>
      <c r="E424" s="35"/>
      <c r="M424" s="35"/>
      <c r="O424" s="35"/>
    </row>
    <row r="425" spans="3:15" x14ac:dyDescent="0.25">
      <c r="C425" s="35"/>
      <c r="E425" s="35"/>
      <c r="M425" s="35"/>
      <c r="O425" s="35"/>
    </row>
    <row r="426" spans="3:15" x14ac:dyDescent="0.25">
      <c r="C426" s="35"/>
      <c r="E426" s="35"/>
      <c r="M426" s="35"/>
      <c r="O426" s="35"/>
    </row>
    <row r="427" spans="3:15" x14ac:dyDescent="0.25">
      <c r="C427" s="35"/>
      <c r="E427" s="35"/>
      <c r="M427" s="35"/>
      <c r="O427" s="35"/>
    </row>
    <row r="428" spans="3:15" x14ac:dyDescent="0.25">
      <c r="C428" s="35"/>
      <c r="E428" s="35"/>
      <c r="M428" s="35"/>
      <c r="O428" s="35"/>
    </row>
    <row r="429" spans="3:15" x14ac:dyDescent="0.25">
      <c r="C429" s="35"/>
      <c r="E429" s="35"/>
      <c r="M429" s="35"/>
      <c r="O429" s="35"/>
    </row>
    <row r="430" spans="3:15" x14ac:dyDescent="0.25">
      <c r="C430" s="35"/>
      <c r="E430" s="35"/>
      <c r="M430" s="35"/>
      <c r="O430" s="35"/>
    </row>
    <row r="431" spans="3:15" x14ac:dyDescent="0.25">
      <c r="C431" s="35"/>
      <c r="E431" s="35"/>
      <c r="M431" s="35"/>
      <c r="O431" s="35"/>
    </row>
    <row r="432" spans="3:15" x14ac:dyDescent="0.25">
      <c r="C432" s="35"/>
      <c r="E432" s="35"/>
      <c r="M432" s="35"/>
      <c r="O432" s="35"/>
    </row>
    <row r="433" spans="3:15" x14ac:dyDescent="0.25">
      <c r="C433" s="35"/>
      <c r="E433" s="35"/>
      <c r="M433" s="35"/>
      <c r="O433" s="35"/>
    </row>
    <row r="434" spans="3:15" x14ac:dyDescent="0.25">
      <c r="C434" s="35"/>
      <c r="E434" s="35"/>
      <c r="M434" s="35"/>
      <c r="O434" s="35"/>
    </row>
    <row r="435" spans="3:15" x14ac:dyDescent="0.25">
      <c r="C435" s="35"/>
      <c r="E435" s="35"/>
      <c r="M435" s="35"/>
      <c r="O435" s="35"/>
    </row>
    <row r="436" spans="3:15" x14ac:dyDescent="0.25">
      <c r="C436" s="35"/>
      <c r="E436" s="35"/>
      <c r="M436" s="35"/>
      <c r="O436" s="35"/>
    </row>
    <row r="437" spans="3:15" x14ac:dyDescent="0.25">
      <c r="C437" s="35"/>
      <c r="E437" s="35"/>
      <c r="M437" s="35"/>
      <c r="O437" s="35"/>
    </row>
    <row r="438" spans="3:15" x14ac:dyDescent="0.25">
      <c r="C438" s="35"/>
      <c r="E438" s="35"/>
      <c r="M438" s="35"/>
      <c r="O438" s="35"/>
    </row>
    <row r="439" spans="3:15" x14ac:dyDescent="0.25">
      <c r="C439" s="35"/>
      <c r="E439" s="35"/>
      <c r="M439" s="35"/>
      <c r="O439" s="35"/>
    </row>
    <row r="440" spans="3:15" x14ac:dyDescent="0.25">
      <c r="C440" s="35"/>
      <c r="E440" s="35"/>
      <c r="M440" s="35"/>
      <c r="O440" s="35"/>
    </row>
    <row r="441" spans="3:15" x14ac:dyDescent="0.25">
      <c r="C441" s="35"/>
      <c r="E441" s="35"/>
      <c r="M441" s="35"/>
      <c r="O441" s="35"/>
    </row>
    <row r="442" spans="3:15" x14ac:dyDescent="0.25">
      <c r="C442" s="35"/>
      <c r="E442" s="35"/>
      <c r="M442" s="35"/>
      <c r="O442" s="35"/>
    </row>
    <row r="443" spans="3:15" x14ac:dyDescent="0.25">
      <c r="C443" s="35"/>
      <c r="E443" s="35"/>
      <c r="M443" s="35"/>
      <c r="O443" s="35"/>
    </row>
    <row r="444" spans="3:15" x14ac:dyDescent="0.25">
      <c r="C444" s="35"/>
      <c r="E444" s="35"/>
      <c r="M444" s="35"/>
      <c r="O444" s="35"/>
    </row>
    <row r="445" spans="3:15" x14ac:dyDescent="0.25">
      <c r="C445" s="35"/>
      <c r="E445" s="35"/>
      <c r="M445" s="35"/>
      <c r="O445" s="35"/>
    </row>
    <row r="446" spans="3:15" x14ac:dyDescent="0.25">
      <c r="C446" s="35"/>
      <c r="E446" s="35"/>
      <c r="M446" s="35"/>
      <c r="O446" s="35"/>
    </row>
    <row r="447" spans="3:15" x14ac:dyDescent="0.25">
      <c r="C447" s="35"/>
      <c r="E447" s="35"/>
      <c r="M447" s="35"/>
      <c r="O447" s="35"/>
    </row>
    <row r="448" spans="3:15" x14ac:dyDescent="0.25">
      <c r="C448" s="35"/>
      <c r="E448" s="35"/>
      <c r="M448" s="35"/>
      <c r="O448" s="35"/>
    </row>
    <row r="449" spans="3:15" x14ac:dyDescent="0.25">
      <c r="C449" s="35"/>
      <c r="E449" s="35"/>
      <c r="M449" s="35"/>
      <c r="O449" s="35"/>
    </row>
    <row r="450" spans="3:15" x14ac:dyDescent="0.25">
      <c r="C450" s="35"/>
      <c r="E450" s="35"/>
      <c r="M450" s="35"/>
      <c r="O450" s="35"/>
    </row>
    <row r="451" spans="3:15" x14ac:dyDescent="0.25">
      <c r="C451" s="35"/>
      <c r="E451" s="35"/>
      <c r="M451" s="35"/>
      <c r="O451" s="35"/>
    </row>
    <row r="452" spans="3:15" x14ac:dyDescent="0.25">
      <c r="C452" s="35"/>
      <c r="E452" s="35"/>
      <c r="M452" s="35"/>
      <c r="O452" s="35"/>
    </row>
    <row r="453" spans="3:15" x14ac:dyDescent="0.25">
      <c r="C453" s="35"/>
      <c r="E453" s="35"/>
      <c r="M453" s="35"/>
      <c r="O453" s="35"/>
    </row>
    <row r="454" spans="3:15" x14ac:dyDescent="0.25">
      <c r="C454" s="35"/>
      <c r="E454" s="35"/>
      <c r="M454" s="35"/>
      <c r="O454" s="35"/>
    </row>
    <row r="455" spans="3:15" x14ac:dyDescent="0.25">
      <c r="C455" s="35"/>
      <c r="E455" s="35"/>
      <c r="M455" s="35"/>
      <c r="O455" s="35"/>
    </row>
    <row r="456" spans="3:15" x14ac:dyDescent="0.25">
      <c r="C456" s="35"/>
      <c r="E456" s="35"/>
      <c r="M456" s="35"/>
      <c r="O456" s="35"/>
    </row>
    <row r="457" spans="3:15" x14ac:dyDescent="0.25">
      <c r="C457" s="35"/>
      <c r="E457" s="35"/>
      <c r="M457" s="35"/>
      <c r="O457" s="35"/>
    </row>
    <row r="458" spans="3:15" x14ac:dyDescent="0.25">
      <c r="C458" s="35"/>
      <c r="E458" s="35"/>
      <c r="M458" s="35"/>
      <c r="O458" s="35"/>
    </row>
    <row r="459" spans="3:15" x14ac:dyDescent="0.25">
      <c r="C459" s="35"/>
      <c r="E459" s="35"/>
      <c r="M459" s="35"/>
      <c r="O459" s="35"/>
    </row>
    <row r="460" spans="3:15" x14ac:dyDescent="0.25">
      <c r="C460" s="35"/>
      <c r="E460" s="35"/>
      <c r="M460" s="35"/>
      <c r="O460" s="35"/>
    </row>
    <row r="461" spans="3:15" x14ac:dyDescent="0.25">
      <c r="C461" s="35"/>
      <c r="E461" s="35"/>
      <c r="M461" s="35"/>
      <c r="O461" s="35"/>
    </row>
    <row r="462" spans="3:15" x14ac:dyDescent="0.25">
      <c r="C462" s="35"/>
      <c r="E462" s="35"/>
      <c r="M462" s="35"/>
      <c r="O462" s="35"/>
    </row>
    <row r="463" spans="3:15" x14ac:dyDescent="0.25">
      <c r="C463" s="35"/>
      <c r="E463" s="35"/>
      <c r="M463" s="35"/>
      <c r="O463" s="35"/>
    </row>
    <row r="464" spans="3:15" x14ac:dyDescent="0.25">
      <c r="C464" s="35"/>
      <c r="E464" s="35"/>
      <c r="M464" s="35"/>
      <c r="O464" s="35"/>
    </row>
    <row r="465" spans="3:15" x14ac:dyDescent="0.25">
      <c r="C465" s="35"/>
      <c r="E465" s="35"/>
      <c r="M465" s="35"/>
      <c r="O465" s="35"/>
    </row>
    <row r="466" spans="3:15" x14ac:dyDescent="0.25">
      <c r="C466" s="35"/>
      <c r="E466" s="35"/>
      <c r="M466" s="35"/>
      <c r="O466" s="35"/>
    </row>
    <row r="467" spans="3:15" x14ac:dyDescent="0.25">
      <c r="C467" s="35"/>
      <c r="E467" s="35"/>
      <c r="M467" s="35"/>
      <c r="O467" s="35"/>
    </row>
    <row r="468" spans="3:15" x14ac:dyDescent="0.25">
      <c r="C468" s="35"/>
      <c r="E468" s="35"/>
      <c r="M468" s="35"/>
      <c r="O468" s="35"/>
    </row>
    <row r="469" spans="3:15" x14ac:dyDescent="0.25">
      <c r="C469" s="35"/>
      <c r="E469" s="35"/>
      <c r="M469" s="35"/>
      <c r="O469" s="35"/>
    </row>
    <row r="470" spans="3:15" x14ac:dyDescent="0.25">
      <c r="C470" s="35"/>
      <c r="E470" s="35"/>
      <c r="M470" s="35"/>
      <c r="O470" s="35"/>
    </row>
    <row r="471" spans="3:15" x14ac:dyDescent="0.25">
      <c r="C471" s="35"/>
      <c r="E471" s="35"/>
      <c r="M471" s="35"/>
      <c r="O471" s="35"/>
    </row>
    <row r="472" spans="3:15" x14ac:dyDescent="0.25">
      <c r="C472" s="35"/>
      <c r="E472" s="35"/>
      <c r="M472" s="35"/>
      <c r="O472" s="35"/>
    </row>
    <row r="473" spans="3:15" x14ac:dyDescent="0.25">
      <c r="C473" s="35"/>
      <c r="E473" s="35"/>
      <c r="M473" s="35"/>
      <c r="O473" s="35"/>
    </row>
    <row r="474" spans="3:15" x14ac:dyDescent="0.25">
      <c r="C474" s="35"/>
      <c r="E474" s="35"/>
      <c r="M474" s="35"/>
      <c r="O474" s="35"/>
    </row>
    <row r="475" spans="3:15" x14ac:dyDescent="0.25">
      <c r="C475" s="35"/>
      <c r="E475" s="35"/>
      <c r="M475" s="35"/>
      <c r="O475" s="35"/>
    </row>
    <row r="476" spans="3:15" x14ac:dyDescent="0.25">
      <c r="C476" s="35"/>
      <c r="E476" s="35"/>
      <c r="M476" s="35"/>
      <c r="O476" s="35"/>
    </row>
    <row r="477" spans="3:15" x14ac:dyDescent="0.25">
      <c r="C477" s="35"/>
      <c r="E477" s="35"/>
      <c r="M477" s="35"/>
      <c r="O477" s="35"/>
    </row>
    <row r="478" spans="3:15" x14ac:dyDescent="0.25">
      <c r="C478" s="35"/>
      <c r="E478" s="35"/>
      <c r="M478" s="35"/>
      <c r="O478" s="35"/>
    </row>
    <row r="479" spans="3:15" x14ac:dyDescent="0.25">
      <c r="C479" s="35"/>
      <c r="E479" s="35"/>
      <c r="M479" s="35"/>
      <c r="O479" s="35"/>
    </row>
    <row r="480" spans="3:15" x14ac:dyDescent="0.25">
      <c r="C480" s="35"/>
      <c r="E480" s="35"/>
      <c r="M480" s="35"/>
      <c r="O480" s="35"/>
    </row>
    <row r="481" spans="3:15" x14ac:dyDescent="0.25">
      <c r="C481" s="35"/>
      <c r="E481" s="35"/>
      <c r="M481" s="35"/>
      <c r="O481" s="35"/>
    </row>
    <row r="482" spans="3:15" x14ac:dyDescent="0.25">
      <c r="C482" s="35"/>
      <c r="E482" s="35"/>
      <c r="M482" s="35"/>
      <c r="O482" s="35"/>
    </row>
    <row r="483" spans="3:15" x14ac:dyDescent="0.25">
      <c r="C483" s="35"/>
      <c r="E483" s="35"/>
      <c r="M483" s="35"/>
      <c r="O483" s="35"/>
    </row>
    <row r="484" spans="3:15" x14ac:dyDescent="0.25">
      <c r="C484" s="35"/>
      <c r="E484" s="35"/>
      <c r="M484" s="35"/>
      <c r="O484" s="35"/>
    </row>
  </sheetData>
  <mergeCells count="12">
    <mergeCell ref="A2:A3"/>
    <mergeCell ref="B2:I2"/>
    <mergeCell ref="L2:S2"/>
    <mergeCell ref="V2:AC2"/>
    <mergeCell ref="A28:A29"/>
    <mergeCell ref="B28:I28"/>
    <mergeCell ref="L28:S28"/>
    <mergeCell ref="V28:AC28"/>
    <mergeCell ref="K2:K3"/>
    <mergeCell ref="U2:U3"/>
    <mergeCell ref="K28:K29"/>
    <mergeCell ref="U28:U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05"/>
  <sheetViews>
    <sheetView workbookViewId="0">
      <selection activeCell="A26" sqref="A26"/>
    </sheetView>
  </sheetViews>
  <sheetFormatPr defaultColWidth="9.140625" defaultRowHeight="15" x14ac:dyDescent="0.25"/>
  <cols>
    <col min="1" max="1" width="32.7109375" style="35" customWidth="1"/>
    <col min="2" max="2" width="11.5703125" style="35" customWidth="1"/>
    <col min="3" max="3" width="11.5703125" style="64" customWidth="1"/>
    <col min="4" max="4" width="11.5703125" style="35" customWidth="1"/>
    <col min="5" max="5" width="11.5703125" style="64" customWidth="1"/>
    <col min="6" max="9" width="11.5703125" style="35" customWidth="1"/>
    <col min="10" max="10" width="11.5703125" style="47" customWidth="1"/>
    <col min="11" max="11" width="32.7109375" style="35" customWidth="1"/>
    <col min="12" max="12" width="11.5703125" style="35" customWidth="1"/>
    <col min="13" max="13" width="11.5703125" style="64" customWidth="1"/>
    <col min="14" max="14" width="11.5703125" style="35" customWidth="1"/>
    <col min="15" max="15" width="11.5703125" style="64" customWidth="1"/>
    <col min="16"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2" s="31" customFormat="1" ht="15.75" thickBot="1" x14ac:dyDescent="0.3">
      <c r="A1" s="29" t="s">
        <v>69</v>
      </c>
      <c r="B1" s="30"/>
      <c r="C1" s="63"/>
      <c r="D1" s="30"/>
      <c r="E1" s="63"/>
      <c r="F1" s="30"/>
      <c r="G1" s="30"/>
      <c r="H1" s="30"/>
      <c r="I1" s="30"/>
      <c r="J1" s="29"/>
      <c r="K1" s="29"/>
      <c r="L1" s="30"/>
      <c r="M1" s="63"/>
      <c r="N1" s="30"/>
      <c r="O1" s="63"/>
      <c r="P1" s="30"/>
      <c r="Q1" s="30"/>
      <c r="R1" s="30"/>
      <c r="S1" s="30"/>
      <c r="T1" s="29"/>
      <c r="U1" s="29"/>
      <c r="V1" s="30"/>
      <c r="W1" s="30"/>
      <c r="X1" s="30"/>
      <c r="Y1" s="30"/>
      <c r="Z1" s="30"/>
      <c r="AA1" s="30"/>
      <c r="AB1" s="30"/>
      <c r="AC1" s="30"/>
    </row>
    <row r="2" spans="1:32" ht="16.5" customHeight="1"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2"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2"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2" x14ac:dyDescent="0.25">
      <c r="A5" s="40" t="s">
        <v>43</v>
      </c>
      <c r="B5" s="42">
        <v>1359</v>
      </c>
      <c r="C5" s="43">
        <v>100</v>
      </c>
      <c r="D5" s="42">
        <v>1359</v>
      </c>
      <c r="E5" s="43">
        <v>100</v>
      </c>
      <c r="F5" s="42">
        <v>459</v>
      </c>
      <c r="G5" s="43">
        <v>100</v>
      </c>
      <c r="H5" s="44">
        <f t="shared" ref="H5:H18" si="0">F5/D5</f>
        <v>0.33774834437086093</v>
      </c>
      <c r="I5" s="44">
        <f t="shared" ref="I5:I18" si="1">F5/B5</f>
        <v>0.33774834437086093</v>
      </c>
      <c r="J5" s="45"/>
      <c r="K5" s="40" t="s">
        <v>43</v>
      </c>
      <c r="L5" s="42">
        <v>1762</v>
      </c>
      <c r="M5" s="43">
        <v>100</v>
      </c>
      <c r="N5" s="42">
        <v>1762</v>
      </c>
      <c r="O5" s="43">
        <v>100</v>
      </c>
      <c r="P5" s="42">
        <v>3670</v>
      </c>
      <c r="Q5" s="43">
        <v>100</v>
      </c>
      <c r="R5" s="44">
        <f t="shared" ref="R5:R18" si="2">P5/N5</f>
        <v>2.0828603859250849</v>
      </c>
      <c r="S5" s="44">
        <f t="shared" ref="S5:S18" si="3">P5/L5</f>
        <v>2.0828603859250849</v>
      </c>
      <c r="T5" s="45"/>
      <c r="U5" s="40" t="s">
        <v>43</v>
      </c>
      <c r="V5" s="42">
        <f t="shared" ref="V5:V18" si="4">SUM(B5,L5)</f>
        <v>3121</v>
      </c>
      <c r="W5" s="43">
        <v>100</v>
      </c>
      <c r="X5" s="42">
        <f t="shared" ref="X5:X18" si="5">SUM(D5,N5)</f>
        <v>3121</v>
      </c>
      <c r="Y5" s="43">
        <v>100</v>
      </c>
      <c r="Z5" s="42">
        <f>SUM(F5,P5)</f>
        <v>4129</v>
      </c>
      <c r="AA5" s="43">
        <v>100</v>
      </c>
      <c r="AB5" s="44">
        <f>Z5/X5</f>
        <v>1.3229734059596283</v>
      </c>
      <c r="AC5" s="44">
        <f>Z5/V5</f>
        <v>1.3229734059596283</v>
      </c>
    </row>
    <row r="6" spans="1:32" x14ac:dyDescent="0.25">
      <c r="A6" s="40" t="s">
        <v>44</v>
      </c>
      <c r="B6" s="42">
        <v>5478</v>
      </c>
      <c r="C6" s="43">
        <v>43</v>
      </c>
      <c r="D6" s="42">
        <v>5478</v>
      </c>
      <c r="E6" s="43">
        <v>43</v>
      </c>
      <c r="F6" s="42">
        <v>6436</v>
      </c>
      <c r="G6" s="43">
        <v>42.2</v>
      </c>
      <c r="H6" s="44">
        <f t="shared" si="0"/>
        <v>1.1748813435560423</v>
      </c>
      <c r="I6" s="44">
        <f t="shared" si="1"/>
        <v>1.1748813435560423</v>
      </c>
      <c r="J6" s="45"/>
      <c r="K6" s="40" t="s">
        <v>44</v>
      </c>
      <c r="L6" s="42">
        <v>4066</v>
      </c>
      <c r="M6" s="43">
        <v>59.8</v>
      </c>
      <c r="N6" s="42">
        <v>4066</v>
      </c>
      <c r="O6" s="43">
        <v>59.8</v>
      </c>
      <c r="P6" s="42">
        <v>11607</v>
      </c>
      <c r="Q6" s="43">
        <v>70.2</v>
      </c>
      <c r="R6" s="44">
        <f t="shared" si="2"/>
        <v>2.8546483030004919</v>
      </c>
      <c r="S6" s="44">
        <f t="shared" si="3"/>
        <v>2.8546483030004919</v>
      </c>
      <c r="T6" s="45"/>
      <c r="U6" s="40" t="s">
        <v>44</v>
      </c>
      <c r="V6" s="42">
        <f t="shared" si="4"/>
        <v>9544</v>
      </c>
      <c r="W6" s="43">
        <v>44.9</v>
      </c>
      <c r="X6" s="42">
        <f t="shared" si="5"/>
        <v>9544</v>
      </c>
      <c r="Y6" s="43">
        <v>44.9</v>
      </c>
      <c r="Z6" s="42">
        <f t="shared" ref="Z6:Z20" si="6">SUM(F6,P6)</f>
        <v>18043</v>
      </c>
      <c r="AA6" s="43">
        <v>55.9</v>
      </c>
      <c r="AB6" s="44">
        <f t="shared" ref="AB6:AB18" si="7">Z6/X6</f>
        <v>1.8905071248952221</v>
      </c>
      <c r="AC6" s="44">
        <f t="shared" ref="AC6:AC18" si="8">Z6/V6</f>
        <v>1.8905071248952221</v>
      </c>
      <c r="AF6" s="65"/>
    </row>
    <row r="7" spans="1:32" x14ac:dyDescent="0.25">
      <c r="A7" s="40" t="s">
        <v>9</v>
      </c>
      <c r="B7" s="42">
        <v>5489</v>
      </c>
      <c r="C7" s="43">
        <v>37.4</v>
      </c>
      <c r="D7" s="42">
        <v>233</v>
      </c>
      <c r="E7" s="43">
        <v>73.2</v>
      </c>
      <c r="F7" s="42">
        <v>174</v>
      </c>
      <c r="G7" s="43">
        <v>90.4</v>
      </c>
      <c r="H7" s="44">
        <f t="shared" si="0"/>
        <v>0.74678111587982832</v>
      </c>
      <c r="I7" s="44">
        <f t="shared" si="1"/>
        <v>3.1699763162689014E-2</v>
      </c>
      <c r="J7" s="45"/>
      <c r="K7" s="40" t="s">
        <v>9</v>
      </c>
      <c r="L7" s="42">
        <v>2280</v>
      </c>
      <c r="M7" s="43">
        <v>45.6</v>
      </c>
      <c r="N7" s="42">
        <v>2280</v>
      </c>
      <c r="O7" s="43">
        <v>45.6</v>
      </c>
      <c r="P7" s="42">
        <v>2205</v>
      </c>
      <c r="Q7" s="43">
        <v>43.1</v>
      </c>
      <c r="R7" s="44">
        <f t="shared" si="2"/>
        <v>0.96710526315789469</v>
      </c>
      <c r="S7" s="44">
        <f t="shared" si="3"/>
        <v>0.96710526315789469</v>
      </c>
      <c r="T7" s="45"/>
      <c r="U7" s="40" t="s">
        <v>9</v>
      </c>
      <c r="V7" s="42">
        <f t="shared" si="4"/>
        <v>7769</v>
      </c>
      <c r="W7" s="43">
        <v>31</v>
      </c>
      <c r="X7" s="42">
        <f t="shared" si="5"/>
        <v>2513</v>
      </c>
      <c r="Y7" s="43">
        <v>41.4</v>
      </c>
      <c r="Z7" s="42">
        <f t="shared" si="6"/>
        <v>2379</v>
      </c>
      <c r="AA7" s="43">
        <v>40.1</v>
      </c>
      <c r="AB7" s="44">
        <f t="shared" si="7"/>
        <v>0.94667727815360125</v>
      </c>
      <c r="AC7" s="44">
        <f t="shared" si="8"/>
        <v>0.3062170163470202</v>
      </c>
      <c r="AF7" s="65"/>
    </row>
    <row r="8" spans="1:32" x14ac:dyDescent="0.25">
      <c r="A8" s="40" t="s">
        <v>7</v>
      </c>
      <c r="B8" s="42">
        <v>11038</v>
      </c>
      <c r="C8" s="43">
        <v>44.1</v>
      </c>
      <c r="D8" s="42">
        <v>2548</v>
      </c>
      <c r="E8" s="43">
        <v>47</v>
      </c>
      <c r="F8" s="42">
        <v>2034</v>
      </c>
      <c r="G8" s="43">
        <v>43.5</v>
      </c>
      <c r="H8" s="44">
        <f t="shared" si="0"/>
        <v>0.79827315541601251</v>
      </c>
      <c r="I8" s="44">
        <f t="shared" si="1"/>
        <v>0.18427251313643775</v>
      </c>
      <c r="J8" s="45"/>
      <c r="K8" s="40" t="s">
        <v>7</v>
      </c>
      <c r="L8" s="42">
        <v>8848</v>
      </c>
      <c r="M8" s="43">
        <v>37.9</v>
      </c>
      <c r="N8" s="42">
        <v>8538</v>
      </c>
      <c r="O8" s="43">
        <v>39</v>
      </c>
      <c r="P8" s="42">
        <v>9549</v>
      </c>
      <c r="Q8" s="43">
        <v>40.200000000000003</v>
      </c>
      <c r="R8" s="44">
        <f t="shared" si="2"/>
        <v>1.1184118060435699</v>
      </c>
      <c r="S8" s="44">
        <f t="shared" si="3"/>
        <v>1.0792269439421338</v>
      </c>
      <c r="T8" s="45"/>
      <c r="U8" s="40" t="s">
        <v>7</v>
      </c>
      <c r="V8" s="42">
        <f t="shared" si="4"/>
        <v>19886</v>
      </c>
      <c r="W8" s="43">
        <v>39.5</v>
      </c>
      <c r="X8" s="42">
        <f t="shared" si="5"/>
        <v>11086</v>
      </c>
      <c r="Y8" s="43">
        <v>36.1</v>
      </c>
      <c r="Z8" s="42">
        <f t="shared" si="6"/>
        <v>11583</v>
      </c>
      <c r="AA8" s="43">
        <v>38</v>
      </c>
      <c r="AB8" s="44">
        <f t="shared" si="7"/>
        <v>1.0448313187804439</v>
      </c>
      <c r="AC8" s="44">
        <f t="shared" si="8"/>
        <v>0.58247007945288143</v>
      </c>
      <c r="AF8" s="65"/>
    </row>
    <row r="9" spans="1:32" x14ac:dyDescent="0.25">
      <c r="A9" s="40" t="s">
        <v>8</v>
      </c>
      <c r="B9" s="42">
        <v>24320</v>
      </c>
      <c r="C9" s="43">
        <v>32.799999999999997</v>
      </c>
      <c r="D9" s="42">
        <v>10653</v>
      </c>
      <c r="E9" s="43">
        <v>57</v>
      </c>
      <c r="F9" s="42">
        <v>12489</v>
      </c>
      <c r="G9" s="43">
        <v>54</v>
      </c>
      <c r="H9" s="44">
        <f t="shared" si="0"/>
        <v>1.1723458180794142</v>
      </c>
      <c r="I9" s="44">
        <f t="shared" si="1"/>
        <v>0.51352796052631577</v>
      </c>
      <c r="J9" s="45"/>
      <c r="K9" s="40" t="s">
        <v>8</v>
      </c>
      <c r="L9" s="42">
        <v>6788</v>
      </c>
      <c r="M9" s="43">
        <v>41.2</v>
      </c>
      <c r="N9" s="42">
        <v>5713</v>
      </c>
      <c r="O9" s="43">
        <v>39.299999999999997</v>
      </c>
      <c r="P9" s="42">
        <v>6277</v>
      </c>
      <c r="Q9" s="43">
        <v>43.7</v>
      </c>
      <c r="R9" s="44">
        <f t="shared" si="2"/>
        <v>1.098722212497812</v>
      </c>
      <c r="S9" s="44">
        <f t="shared" si="3"/>
        <v>0.92472009428403068</v>
      </c>
      <c r="T9" s="45"/>
      <c r="U9" s="40" t="s">
        <v>8</v>
      </c>
      <c r="V9" s="42">
        <f t="shared" si="4"/>
        <v>31108</v>
      </c>
      <c r="W9" s="43">
        <v>32.200000000000003</v>
      </c>
      <c r="X9" s="42">
        <f t="shared" si="5"/>
        <v>16366</v>
      </c>
      <c r="Y9" s="43">
        <v>46.3</v>
      </c>
      <c r="Z9" s="42">
        <f t="shared" si="6"/>
        <v>18766</v>
      </c>
      <c r="AA9" s="43">
        <v>41.5</v>
      </c>
      <c r="AB9" s="44">
        <f t="shared" si="7"/>
        <v>1.1466454845411218</v>
      </c>
      <c r="AC9" s="44">
        <f t="shared" si="8"/>
        <v>0.60325318246110327</v>
      </c>
      <c r="AF9" s="65"/>
    </row>
    <row r="10" spans="1:32" x14ac:dyDescent="0.25">
      <c r="A10" s="40" t="s">
        <v>13</v>
      </c>
      <c r="B10" s="42">
        <v>4310</v>
      </c>
      <c r="C10" s="43">
        <v>71.3</v>
      </c>
      <c r="D10" s="42">
        <v>1590</v>
      </c>
      <c r="E10" s="43">
        <v>94.6</v>
      </c>
      <c r="F10" s="42">
        <v>1281</v>
      </c>
      <c r="G10" s="43">
        <v>97.2</v>
      </c>
      <c r="H10" s="44">
        <f t="shared" si="0"/>
        <v>0.80566037735849061</v>
      </c>
      <c r="I10" s="44">
        <f t="shared" si="1"/>
        <v>0.29721577726218096</v>
      </c>
      <c r="J10" s="45"/>
      <c r="K10" s="40" t="s">
        <v>13</v>
      </c>
      <c r="L10" s="42">
        <v>2567</v>
      </c>
      <c r="M10" s="43">
        <v>71</v>
      </c>
      <c r="N10" s="42">
        <v>2342</v>
      </c>
      <c r="O10" s="43">
        <v>73.099999999999994</v>
      </c>
      <c r="P10" s="42">
        <v>3593</v>
      </c>
      <c r="Q10" s="43">
        <v>69.599999999999994</v>
      </c>
      <c r="R10" s="44">
        <f t="shared" si="2"/>
        <v>1.5341588385994875</v>
      </c>
      <c r="S10" s="44">
        <f t="shared" si="3"/>
        <v>1.3996883521620569</v>
      </c>
      <c r="T10" s="45"/>
      <c r="U10" s="40" t="s">
        <v>13</v>
      </c>
      <c r="V10" s="42">
        <f t="shared" si="4"/>
        <v>6877</v>
      </c>
      <c r="W10" s="43">
        <v>57.5</v>
      </c>
      <c r="X10" s="42">
        <f t="shared" si="5"/>
        <v>3932</v>
      </c>
      <c r="Y10" s="43">
        <v>70.7</v>
      </c>
      <c r="Z10" s="42">
        <f t="shared" si="6"/>
        <v>4874</v>
      </c>
      <c r="AA10" s="43">
        <v>71.099999999999994</v>
      </c>
      <c r="AB10" s="44">
        <f t="shared" si="7"/>
        <v>1.2395727365208544</v>
      </c>
      <c r="AC10" s="44">
        <f t="shared" si="8"/>
        <v>0.70873927584702634</v>
      </c>
      <c r="AF10" s="65"/>
    </row>
    <row r="11" spans="1:32" x14ac:dyDescent="0.25">
      <c r="A11" s="40" t="s">
        <v>10</v>
      </c>
      <c r="B11" s="42">
        <v>2032</v>
      </c>
      <c r="C11" s="43">
        <v>40.299999999999997</v>
      </c>
      <c r="D11" s="42">
        <v>2032</v>
      </c>
      <c r="E11" s="43">
        <v>40.299999999999997</v>
      </c>
      <c r="F11" s="42">
        <v>3854</v>
      </c>
      <c r="G11" s="43">
        <v>56.2</v>
      </c>
      <c r="H11" s="44">
        <f t="shared" si="0"/>
        <v>1.8966535433070866</v>
      </c>
      <c r="I11" s="44">
        <f t="shared" si="1"/>
        <v>1.8966535433070866</v>
      </c>
      <c r="J11" s="45"/>
      <c r="K11" s="40" t="s">
        <v>10</v>
      </c>
      <c r="L11" s="42">
        <v>7766</v>
      </c>
      <c r="M11" s="43">
        <v>39.799999999999997</v>
      </c>
      <c r="N11" s="42">
        <v>7570</v>
      </c>
      <c r="O11" s="43">
        <v>40.700000000000003</v>
      </c>
      <c r="P11" s="42">
        <v>7559</v>
      </c>
      <c r="Q11" s="43">
        <v>40.5</v>
      </c>
      <c r="R11" s="44"/>
      <c r="S11" s="44"/>
      <c r="T11" s="45"/>
      <c r="U11" s="40" t="s">
        <v>10</v>
      </c>
      <c r="V11" s="42">
        <f t="shared" si="4"/>
        <v>9798</v>
      </c>
      <c r="W11" s="43">
        <v>32.9</v>
      </c>
      <c r="X11" s="42">
        <f t="shared" si="5"/>
        <v>9602</v>
      </c>
      <c r="Y11" s="43">
        <v>33.4</v>
      </c>
      <c r="Z11" s="42">
        <f t="shared" si="6"/>
        <v>11413</v>
      </c>
      <c r="AA11" s="43">
        <v>32.1</v>
      </c>
      <c r="AB11" s="44">
        <f t="shared" si="7"/>
        <v>1.1886065403041033</v>
      </c>
      <c r="AC11" s="44">
        <f t="shared" si="8"/>
        <v>1.1648295570524596</v>
      </c>
      <c r="AE11" s="47"/>
      <c r="AF11" s="65"/>
    </row>
    <row r="12" spans="1:32" x14ac:dyDescent="0.25">
      <c r="A12" s="40" t="s">
        <v>11</v>
      </c>
      <c r="B12" s="42">
        <v>3280</v>
      </c>
      <c r="C12" s="43">
        <v>80.900000000000006</v>
      </c>
      <c r="D12" s="42">
        <v>3194</v>
      </c>
      <c r="E12" s="43">
        <v>82.9</v>
      </c>
      <c r="F12" s="42">
        <v>3448</v>
      </c>
      <c r="G12" s="43">
        <v>83.1</v>
      </c>
      <c r="H12" s="44">
        <f t="shared" si="0"/>
        <v>1.0795241077019411</v>
      </c>
      <c r="I12" s="44">
        <f t="shared" si="1"/>
        <v>1.051219512195122</v>
      </c>
      <c r="J12" s="45"/>
      <c r="K12" s="40" t="s">
        <v>11</v>
      </c>
      <c r="L12" s="42">
        <v>4364</v>
      </c>
      <c r="M12" s="43">
        <v>63.5</v>
      </c>
      <c r="N12" s="42">
        <v>4276</v>
      </c>
      <c r="O12" s="43">
        <v>64.900000000000006</v>
      </c>
      <c r="P12" s="42">
        <v>7117</v>
      </c>
      <c r="Q12" s="43">
        <v>67</v>
      </c>
      <c r="R12" s="44">
        <f t="shared" si="2"/>
        <v>1.6644059869036483</v>
      </c>
      <c r="S12" s="44">
        <f t="shared" si="3"/>
        <v>1.6308432630614116</v>
      </c>
      <c r="T12" s="45"/>
      <c r="U12" s="40" t="s">
        <v>11</v>
      </c>
      <c r="V12" s="42">
        <f t="shared" si="4"/>
        <v>7644</v>
      </c>
      <c r="W12" s="43">
        <v>66</v>
      </c>
      <c r="X12" s="42">
        <f t="shared" si="5"/>
        <v>7470</v>
      </c>
      <c r="Y12" s="43">
        <v>67.099999999999994</v>
      </c>
      <c r="Z12" s="42">
        <f t="shared" si="6"/>
        <v>10565</v>
      </c>
      <c r="AA12" s="43">
        <v>69.2</v>
      </c>
      <c r="AB12" s="44">
        <f t="shared" si="7"/>
        <v>1.4143239625167336</v>
      </c>
      <c r="AC12" s="44">
        <f t="shared" si="8"/>
        <v>1.3821297749869179</v>
      </c>
      <c r="AE12" s="47"/>
    </row>
    <row r="13" spans="1:32" x14ac:dyDescent="0.25">
      <c r="A13" s="40" t="s">
        <v>2</v>
      </c>
      <c r="B13" s="42">
        <v>23321</v>
      </c>
      <c r="C13" s="43">
        <v>21.8</v>
      </c>
      <c r="D13" s="42">
        <v>21405</v>
      </c>
      <c r="E13" s="43">
        <v>20.8</v>
      </c>
      <c r="F13" s="42">
        <v>27499</v>
      </c>
      <c r="G13" s="43">
        <v>24.5</v>
      </c>
      <c r="H13" s="44">
        <f t="shared" si="0"/>
        <v>1.2846998364868021</v>
      </c>
      <c r="I13" s="44">
        <f t="shared" si="1"/>
        <v>1.1791518373997685</v>
      </c>
      <c r="J13" s="45"/>
      <c r="K13" s="40" t="s">
        <v>2</v>
      </c>
      <c r="L13" s="42">
        <v>13216</v>
      </c>
      <c r="M13" s="43">
        <v>35.5</v>
      </c>
      <c r="N13" s="42">
        <v>12938</v>
      </c>
      <c r="O13" s="43">
        <v>36.200000000000003</v>
      </c>
      <c r="P13" s="42">
        <v>22327</v>
      </c>
      <c r="Q13" s="43">
        <v>29.1</v>
      </c>
      <c r="R13" s="44">
        <f t="shared" si="2"/>
        <v>1.7256917607049003</v>
      </c>
      <c r="S13" s="44">
        <f t="shared" si="3"/>
        <v>1.6893916464891041</v>
      </c>
      <c r="T13" s="45"/>
      <c r="U13" s="40" t="s">
        <v>2</v>
      </c>
      <c r="V13" s="42">
        <f t="shared" si="4"/>
        <v>36537</v>
      </c>
      <c r="W13" s="43">
        <v>24.1</v>
      </c>
      <c r="X13" s="42">
        <f t="shared" si="5"/>
        <v>34343</v>
      </c>
      <c r="Y13" s="43">
        <v>23.9</v>
      </c>
      <c r="Z13" s="42">
        <f t="shared" si="6"/>
        <v>49826</v>
      </c>
      <c r="AA13" s="43">
        <v>22</v>
      </c>
      <c r="AB13" s="44">
        <f t="shared" si="7"/>
        <v>1.4508342311388056</v>
      </c>
      <c r="AC13" s="44">
        <f t="shared" si="8"/>
        <v>1.3637134959082573</v>
      </c>
      <c r="AE13" s="47"/>
      <c r="AF13" s="65"/>
    </row>
    <row r="14" spans="1:32" x14ac:dyDescent="0.25">
      <c r="A14" s="40" t="s">
        <v>5</v>
      </c>
      <c r="B14" s="42">
        <v>13166</v>
      </c>
      <c r="C14" s="43">
        <v>29.2</v>
      </c>
      <c r="D14" s="42">
        <v>3974</v>
      </c>
      <c r="E14" s="43">
        <v>35.700000000000003</v>
      </c>
      <c r="F14" s="42">
        <v>3766</v>
      </c>
      <c r="G14" s="43">
        <v>41.1</v>
      </c>
      <c r="H14" s="44">
        <f t="shared" si="0"/>
        <v>0.94765978862606948</v>
      </c>
      <c r="I14" s="44">
        <f t="shared" si="1"/>
        <v>0.28603979948351815</v>
      </c>
      <c r="J14" s="45"/>
      <c r="K14" s="40" t="s">
        <v>5</v>
      </c>
      <c r="L14" s="42">
        <v>2117</v>
      </c>
      <c r="M14" s="43">
        <v>37.299999999999997</v>
      </c>
      <c r="N14" s="42">
        <v>1918</v>
      </c>
      <c r="O14" s="43">
        <v>41.3</v>
      </c>
      <c r="P14" s="42">
        <v>2257</v>
      </c>
      <c r="Q14" s="43">
        <v>48</v>
      </c>
      <c r="R14" s="44">
        <f t="shared" si="2"/>
        <v>1.1767466110531803</v>
      </c>
      <c r="S14" s="44">
        <f t="shared" si="3"/>
        <v>1.0661313179026926</v>
      </c>
      <c r="T14" s="45"/>
      <c r="U14" s="40" t="s">
        <v>5</v>
      </c>
      <c r="V14" s="42">
        <f t="shared" si="4"/>
        <v>15283</v>
      </c>
      <c r="W14" s="43">
        <v>26.1</v>
      </c>
      <c r="X14" s="42">
        <f t="shared" si="5"/>
        <v>5892</v>
      </c>
      <c r="Y14" s="43">
        <v>32</v>
      </c>
      <c r="Z14" s="42">
        <f t="shared" si="6"/>
        <v>6023</v>
      </c>
      <c r="AA14" s="43">
        <v>39</v>
      </c>
      <c r="AB14" s="44">
        <f t="shared" si="7"/>
        <v>1.0222335369993212</v>
      </c>
      <c r="AC14" s="44">
        <f t="shared" si="8"/>
        <v>0.39409801740495976</v>
      </c>
      <c r="AE14" s="47"/>
      <c r="AF14" s="65"/>
    </row>
    <row r="15" spans="1:32" x14ac:dyDescent="0.25">
      <c r="A15" s="40" t="s">
        <v>3</v>
      </c>
      <c r="B15" s="42">
        <v>14888</v>
      </c>
      <c r="C15" s="43">
        <v>18.899999999999999</v>
      </c>
      <c r="D15" s="42">
        <v>11761</v>
      </c>
      <c r="E15" s="43">
        <v>20.6</v>
      </c>
      <c r="F15" s="42">
        <v>10953</v>
      </c>
      <c r="G15" s="43">
        <v>22.6</v>
      </c>
      <c r="H15" s="44">
        <f t="shared" si="0"/>
        <v>0.93129835898307967</v>
      </c>
      <c r="I15" s="44">
        <f t="shared" si="1"/>
        <v>0.73569317571198278</v>
      </c>
      <c r="J15" s="45"/>
      <c r="K15" s="40" t="s">
        <v>3</v>
      </c>
      <c r="L15" s="42">
        <v>8613</v>
      </c>
      <c r="M15" s="43">
        <v>27.8</v>
      </c>
      <c r="N15" s="42">
        <v>8073</v>
      </c>
      <c r="O15" s="43">
        <v>29.2</v>
      </c>
      <c r="P15" s="42">
        <v>9204</v>
      </c>
      <c r="Q15" s="43">
        <v>27.5</v>
      </c>
      <c r="R15" s="44">
        <f t="shared" si="2"/>
        <v>1.1400966183574879</v>
      </c>
      <c r="S15" s="44">
        <f t="shared" si="3"/>
        <v>1.0686172065482411</v>
      </c>
      <c r="T15" s="45"/>
      <c r="U15" s="40" t="s">
        <v>3</v>
      </c>
      <c r="V15" s="42">
        <f t="shared" si="4"/>
        <v>23501</v>
      </c>
      <c r="W15" s="43">
        <v>20.100000000000001</v>
      </c>
      <c r="X15" s="42">
        <f t="shared" si="5"/>
        <v>19834</v>
      </c>
      <c r="Y15" s="43">
        <v>22</v>
      </c>
      <c r="Z15" s="42">
        <f t="shared" si="6"/>
        <v>20157</v>
      </c>
      <c r="AA15" s="43">
        <v>22.3</v>
      </c>
      <c r="AB15" s="44">
        <f t="shared" si="7"/>
        <v>1.0162851668851467</v>
      </c>
      <c r="AC15" s="44">
        <f t="shared" si="8"/>
        <v>0.85770818263052639</v>
      </c>
      <c r="AF15" s="65"/>
    </row>
    <row r="16" spans="1:32" x14ac:dyDescent="0.25">
      <c r="A16" s="40" t="s">
        <v>4</v>
      </c>
      <c r="B16" s="42">
        <v>3290</v>
      </c>
      <c r="C16" s="43">
        <v>57.4</v>
      </c>
      <c r="D16" s="42">
        <v>2642</v>
      </c>
      <c r="E16" s="43">
        <v>65.5</v>
      </c>
      <c r="F16" s="42">
        <v>2783</v>
      </c>
      <c r="G16" s="43">
        <v>69.099999999999994</v>
      </c>
      <c r="H16" s="44">
        <f t="shared" si="0"/>
        <v>1.0533686601059804</v>
      </c>
      <c r="I16" s="44">
        <f t="shared" si="1"/>
        <v>0.84589665653495438</v>
      </c>
      <c r="J16" s="45"/>
      <c r="K16" s="40" t="s">
        <v>4</v>
      </c>
      <c r="L16" s="42">
        <v>1826</v>
      </c>
      <c r="M16" s="43">
        <v>99</v>
      </c>
      <c r="N16" s="42">
        <v>1826</v>
      </c>
      <c r="O16" s="43">
        <v>99</v>
      </c>
      <c r="P16" s="42">
        <v>5624</v>
      </c>
      <c r="Q16" s="43">
        <v>99.4</v>
      </c>
      <c r="R16" s="44">
        <f t="shared" si="2"/>
        <v>3.0799561883899234</v>
      </c>
      <c r="S16" s="44">
        <f t="shared" si="3"/>
        <v>3.0799561883899234</v>
      </c>
      <c r="T16" s="45"/>
      <c r="U16" s="40" t="s">
        <v>4</v>
      </c>
      <c r="V16" s="42">
        <f t="shared" si="4"/>
        <v>5116</v>
      </c>
      <c r="W16" s="43">
        <v>53.7</v>
      </c>
      <c r="X16" s="42">
        <f t="shared" si="5"/>
        <v>4468</v>
      </c>
      <c r="Y16" s="43">
        <v>59.4</v>
      </c>
      <c r="Z16" s="42">
        <f t="shared" si="6"/>
        <v>8407</v>
      </c>
      <c r="AA16" s="43">
        <v>71.3</v>
      </c>
      <c r="AB16" s="44">
        <f t="shared" si="7"/>
        <v>1.8816025067144135</v>
      </c>
      <c r="AC16" s="44">
        <f t="shared" si="8"/>
        <v>1.6432759968725568</v>
      </c>
      <c r="AF16" s="65"/>
    </row>
    <row r="17" spans="1:32" x14ac:dyDescent="0.25">
      <c r="A17" s="40" t="s">
        <v>6</v>
      </c>
      <c r="B17" s="42">
        <v>1484</v>
      </c>
      <c r="C17" s="43">
        <v>100</v>
      </c>
      <c r="D17" s="42">
        <v>1484</v>
      </c>
      <c r="E17" s="43">
        <v>100</v>
      </c>
      <c r="F17" s="42">
        <v>432</v>
      </c>
      <c r="G17" s="43">
        <v>100</v>
      </c>
      <c r="H17" s="44">
        <f t="shared" si="0"/>
        <v>0.29110512129380056</v>
      </c>
      <c r="I17" s="44">
        <f t="shared" si="1"/>
        <v>0.29110512129380056</v>
      </c>
      <c r="J17" s="45"/>
      <c r="K17" s="40" t="s">
        <v>6</v>
      </c>
      <c r="L17" s="42"/>
      <c r="M17" s="43"/>
      <c r="N17" s="42"/>
      <c r="O17" s="43"/>
      <c r="P17" s="42"/>
      <c r="Q17" s="43"/>
      <c r="R17" s="44"/>
      <c r="S17" s="44"/>
      <c r="T17" s="45"/>
      <c r="U17" s="40" t="s">
        <v>6</v>
      </c>
      <c r="V17" s="42">
        <f t="shared" si="4"/>
        <v>1484</v>
      </c>
      <c r="W17" s="43">
        <v>100</v>
      </c>
      <c r="X17" s="42">
        <f t="shared" si="5"/>
        <v>1484</v>
      </c>
      <c r="Y17" s="43">
        <v>100</v>
      </c>
      <c r="Z17" s="42">
        <f t="shared" si="6"/>
        <v>432</v>
      </c>
      <c r="AA17" s="43">
        <v>100</v>
      </c>
      <c r="AB17" s="44"/>
      <c r="AC17" s="44"/>
      <c r="AF17" s="65"/>
    </row>
    <row r="18" spans="1:32" x14ac:dyDescent="0.25">
      <c r="A18" s="40" t="s">
        <v>12</v>
      </c>
      <c r="B18" s="42"/>
      <c r="C18" s="43"/>
      <c r="D18" s="42"/>
      <c r="E18" s="43"/>
      <c r="F18" s="42"/>
      <c r="G18" s="43"/>
      <c r="H18" s="44"/>
      <c r="I18" s="44"/>
      <c r="J18" s="45"/>
      <c r="K18" s="40" t="s">
        <v>12</v>
      </c>
      <c r="L18" s="42"/>
      <c r="M18" s="43"/>
      <c r="N18" s="42"/>
      <c r="O18" s="43"/>
      <c r="P18" s="42"/>
      <c r="Q18" s="43"/>
      <c r="R18" s="44" t="e">
        <f t="shared" si="2"/>
        <v>#DIV/0!</v>
      </c>
      <c r="S18" s="44" t="e">
        <f t="shared" si="3"/>
        <v>#DIV/0!</v>
      </c>
      <c r="T18" s="45"/>
      <c r="U18" s="40" t="s">
        <v>12</v>
      </c>
      <c r="V18" s="42">
        <f t="shared" si="4"/>
        <v>0</v>
      </c>
      <c r="W18" s="43"/>
      <c r="X18" s="42">
        <f t="shared" si="5"/>
        <v>0</v>
      </c>
      <c r="Y18" s="43"/>
      <c r="Z18" s="42">
        <f t="shared" si="6"/>
        <v>0</v>
      </c>
      <c r="AA18" s="43"/>
      <c r="AB18" s="44" t="e">
        <f t="shared" si="7"/>
        <v>#DIV/0!</v>
      </c>
      <c r="AC18" s="44" t="e">
        <f t="shared" si="8"/>
        <v>#DIV/0!</v>
      </c>
      <c r="AF18" s="65"/>
    </row>
    <row r="19" spans="1:32" x14ac:dyDescent="0.25">
      <c r="A19" s="40"/>
      <c r="B19" s="40"/>
      <c r="C19" s="48"/>
      <c r="D19" s="40"/>
      <c r="E19" s="48"/>
      <c r="F19" s="40"/>
      <c r="G19" s="48"/>
      <c r="H19" s="40"/>
      <c r="I19" s="40"/>
      <c r="J19" s="41"/>
      <c r="K19" s="40"/>
      <c r="L19" s="40"/>
      <c r="M19" s="48"/>
      <c r="N19" s="40"/>
      <c r="O19" s="48"/>
      <c r="P19" s="40"/>
      <c r="Q19" s="48"/>
      <c r="R19" s="40"/>
      <c r="S19" s="40"/>
      <c r="T19" s="41"/>
      <c r="U19" s="40"/>
      <c r="V19" s="40"/>
      <c r="W19" s="48"/>
      <c r="X19" s="40"/>
      <c r="Y19" s="48"/>
      <c r="Z19" s="40"/>
      <c r="AA19" s="48"/>
      <c r="AB19" s="40"/>
      <c r="AC19" s="40"/>
      <c r="AF19" s="65"/>
    </row>
    <row r="20" spans="1:32" ht="15.75" thickBot="1" x14ac:dyDescent="0.3">
      <c r="A20" s="50" t="s">
        <v>14</v>
      </c>
      <c r="B20" s="51">
        <v>113454</v>
      </c>
      <c r="C20" s="52">
        <v>11.5</v>
      </c>
      <c r="D20" s="51">
        <v>68352</v>
      </c>
      <c r="E20" s="52">
        <v>13.8</v>
      </c>
      <c r="F20" s="51">
        <v>75608</v>
      </c>
      <c r="G20" s="52">
        <v>14.9</v>
      </c>
      <c r="H20" s="53">
        <f t="shared" ref="H20" si="9">F20/D20</f>
        <v>1.1061563670411985</v>
      </c>
      <c r="I20" s="53">
        <f t="shared" ref="I20" si="10">F20/B20</f>
        <v>0.66641987060835228</v>
      </c>
      <c r="J20" s="54"/>
      <c r="K20" s="50" t="s">
        <v>14</v>
      </c>
      <c r="L20" s="51">
        <v>64212</v>
      </c>
      <c r="M20" s="52">
        <v>14.1</v>
      </c>
      <c r="N20" s="51">
        <v>61300</v>
      </c>
      <c r="O20" s="52">
        <v>14.4</v>
      </c>
      <c r="P20" s="51">
        <v>90988</v>
      </c>
      <c r="Q20" s="52">
        <v>16.399999999999999</v>
      </c>
      <c r="R20" s="53">
        <f t="shared" ref="R20" si="11">P20/N20</f>
        <v>1.4843066884176184</v>
      </c>
      <c r="S20" s="53">
        <f t="shared" ref="S20" si="12">P20/L20</f>
        <v>1.4169937083411202</v>
      </c>
      <c r="T20" s="54"/>
      <c r="U20" s="50" t="s">
        <v>14</v>
      </c>
      <c r="V20" s="51">
        <f>SUM(B20,L20)</f>
        <v>177666</v>
      </c>
      <c r="W20" s="52">
        <v>10.9</v>
      </c>
      <c r="X20" s="51">
        <f>SUM(D20,N20)</f>
        <v>129652</v>
      </c>
      <c r="Y20" s="52">
        <v>12.1</v>
      </c>
      <c r="Z20" s="51">
        <f t="shared" si="6"/>
        <v>166596</v>
      </c>
      <c r="AA20" s="52">
        <v>12.9</v>
      </c>
      <c r="AB20" s="53">
        <f>Z20/X20</f>
        <v>1.2849473976490915</v>
      </c>
      <c r="AC20" s="53">
        <f>Z20/V20</f>
        <v>0.93769207389145925</v>
      </c>
    </row>
    <row r="21" spans="1:32" x14ac:dyDescent="0.25">
      <c r="A21" s="1" t="s">
        <v>21</v>
      </c>
      <c r="K21" s="1"/>
      <c r="U21" s="1"/>
    </row>
    <row r="22" spans="1:32" ht="15.75" x14ac:dyDescent="0.25">
      <c r="A22" s="1" t="s">
        <v>22</v>
      </c>
      <c r="K22" s="1"/>
      <c r="U22" s="1"/>
      <c r="Z22" s="57"/>
      <c r="AA22" s="57"/>
    </row>
    <row r="23" spans="1:32" x14ac:dyDescent="0.25">
      <c r="A23" s="1" t="s">
        <v>23</v>
      </c>
      <c r="K23" s="1"/>
      <c r="U23" s="1"/>
      <c r="Z23" s="47"/>
    </row>
    <row r="24" spans="1:32" x14ac:dyDescent="0.25">
      <c r="A24" s="1"/>
      <c r="K24" s="47"/>
      <c r="U24" s="47"/>
    </row>
    <row r="25" spans="1:32" x14ac:dyDescent="0.25">
      <c r="A25" s="1"/>
      <c r="K25" s="1"/>
      <c r="U25" s="1"/>
    </row>
    <row r="26" spans="1:32" x14ac:dyDescent="0.25">
      <c r="A26" s="1"/>
      <c r="K26" s="1"/>
      <c r="U26" s="1"/>
    </row>
    <row r="27" spans="1:32" s="31" customFormat="1" ht="15.75" thickBot="1" x14ac:dyDescent="0.3">
      <c r="A27" s="30" t="s">
        <v>70</v>
      </c>
      <c r="B27" s="30"/>
      <c r="C27" s="63"/>
      <c r="D27" s="30"/>
      <c r="E27" s="63"/>
      <c r="F27" s="30"/>
      <c r="G27" s="30"/>
      <c r="H27" s="30"/>
      <c r="I27" s="30"/>
      <c r="J27" s="29"/>
      <c r="K27" s="29"/>
      <c r="L27" s="30"/>
      <c r="M27" s="63"/>
      <c r="N27" s="30"/>
      <c r="O27" s="63"/>
      <c r="P27" s="30"/>
      <c r="Q27" s="30"/>
      <c r="R27" s="30"/>
      <c r="S27" s="30"/>
      <c r="T27" s="29"/>
      <c r="U27" s="29"/>
      <c r="V27" s="30"/>
      <c r="W27" s="30"/>
      <c r="X27" s="30"/>
      <c r="Y27" s="30"/>
      <c r="Z27" s="30"/>
      <c r="AA27" s="30"/>
      <c r="AB27" s="30"/>
      <c r="AC27" s="30"/>
    </row>
    <row r="28" spans="1:32" ht="16.5" customHeight="1" thickBot="1" x14ac:dyDescent="0.3">
      <c r="A28" s="36"/>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32"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32"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32" x14ac:dyDescent="0.25">
      <c r="A31" s="40" t="s">
        <v>24</v>
      </c>
      <c r="B31" s="42">
        <v>5489</v>
      </c>
      <c r="C31" s="46">
        <v>37.4</v>
      </c>
      <c r="D31" s="42">
        <v>233</v>
      </c>
      <c r="E31" s="46">
        <v>73.2</v>
      </c>
      <c r="F31" s="42">
        <v>174</v>
      </c>
      <c r="G31" s="46">
        <v>90.4</v>
      </c>
      <c r="H31" s="44">
        <f t="shared" ref="H31:H40" si="13">F31/D31</f>
        <v>0.74678111587982832</v>
      </c>
      <c r="I31" s="44">
        <f t="shared" ref="I31:I40" si="14">F31/B31</f>
        <v>3.1699763162689014E-2</v>
      </c>
      <c r="J31" s="45"/>
      <c r="K31" s="40" t="s">
        <v>24</v>
      </c>
      <c r="L31" s="42">
        <v>2280</v>
      </c>
      <c r="M31" s="46">
        <v>45.6</v>
      </c>
      <c r="N31" s="42">
        <v>2280</v>
      </c>
      <c r="O31" s="46">
        <v>45.6</v>
      </c>
      <c r="P31" s="42">
        <v>2205</v>
      </c>
      <c r="Q31" s="46">
        <v>43.1</v>
      </c>
      <c r="R31" s="44">
        <f t="shared" ref="R31:R40" si="15">P31/N31</f>
        <v>0.96710526315789469</v>
      </c>
      <c r="S31" s="44">
        <f t="shared" ref="S31:S40" si="16">P31/L31</f>
        <v>0.96710526315789469</v>
      </c>
      <c r="T31" s="45"/>
      <c r="U31" s="40" t="s">
        <v>24</v>
      </c>
      <c r="V31" s="42">
        <f t="shared" ref="V31:V40" si="17">SUM(B31,L31)</f>
        <v>7769</v>
      </c>
      <c r="W31" s="46">
        <v>31</v>
      </c>
      <c r="X31" s="42">
        <f t="shared" ref="X31:X40" si="18">SUM(D31,N31)</f>
        <v>2513</v>
      </c>
      <c r="Y31" s="46">
        <v>41.4</v>
      </c>
      <c r="Z31" s="42">
        <f>SUM(F31,P31)</f>
        <v>2379</v>
      </c>
      <c r="AA31" s="46">
        <v>40.1</v>
      </c>
      <c r="AB31" s="44">
        <f t="shared" ref="AB31:AB40" si="19">Z31/X31</f>
        <v>0.94667727815360125</v>
      </c>
      <c r="AC31" s="44">
        <f t="shared" ref="AC31:AC40" si="20">Z31/V31</f>
        <v>0.3062170163470202</v>
      </c>
    </row>
    <row r="32" spans="1:32" x14ac:dyDescent="0.25">
      <c r="A32" s="40" t="s">
        <v>25</v>
      </c>
      <c r="B32" s="42">
        <v>41498</v>
      </c>
      <c r="C32" s="46">
        <v>14.7</v>
      </c>
      <c r="D32" s="42">
        <v>35808</v>
      </c>
      <c r="E32" s="46">
        <v>15</v>
      </c>
      <c r="F32" s="42">
        <v>41235</v>
      </c>
      <c r="G32" s="46">
        <v>18</v>
      </c>
      <c r="H32" s="44">
        <f t="shared" si="13"/>
        <v>1.1515583109919572</v>
      </c>
      <c r="I32" s="44">
        <f t="shared" si="14"/>
        <v>0.99366234517326135</v>
      </c>
      <c r="J32" s="45"/>
      <c r="K32" s="40" t="s">
        <v>25</v>
      </c>
      <c r="L32" s="42">
        <v>23655</v>
      </c>
      <c r="M32" s="46">
        <v>23.5</v>
      </c>
      <c r="N32" s="42">
        <v>22836</v>
      </c>
      <c r="O32" s="46">
        <v>24.3</v>
      </c>
      <c r="P32" s="42">
        <v>37154</v>
      </c>
      <c r="Q32" s="46">
        <v>24.1</v>
      </c>
      <c r="R32" s="44">
        <f t="shared" si="15"/>
        <v>1.6269924680329304</v>
      </c>
      <c r="S32" s="44">
        <f t="shared" si="16"/>
        <v>1.5706615937433945</v>
      </c>
      <c r="T32" s="45"/>
      <c r="U32" s="40" t="s">
        <v>25</v>
      </c>
      <c r="V32" s="42">
        <f t="shared" si="17"/>
        <v>65153</v>
      </c>
      <c r="W32" s="46">
        <v>15.9</v>
      </c>
      <c r="X32" s="42">
        <f t="shared" si="18"/>
        <v>58644</v>
      </c>
      <c r="Y32" s="46">
        <v>16.5</v>
      </c>
      <c r="Z32" s="42">
        <f t="shared" ref="Z32:Z42" si="21">SUM(F32,P32)</f>
        <v>78389</v>
      </c>
      <c r="AA32" s="46">
        <v>17</v>
      </c>
      <c r="AB32" s="44">
        <f t="shared" si="19"/>
        <v>1.3366925857717755</v>
      </c>
      <c r="AC32" s="44">
        <f t="shared" si="20"/>
        <v>1.2031525793133087</v>
      </c>
    </row>
    <row r="33" spans="1:29" x14ac:dyDescent="0.25">
      <c r="A33" s="40" t="s">
        <v>26</v>
      </c>
      <c r="B33" s="42">
        <v>2032</v>
      </c>
      <c r="C33" s="46">
        <v>40.299999999999997</v>
      </c>
      <c r="D33" s="42">
        <v>2032</v>
      </c>
      <c r="E33" s="46">
        <v>40.299999999999997</v>
      </c>
      <c r="F33" s="42">
        <v>3854</v>
      </c>
      <c r="G33" s="46">
        <v>56.2</v>
      </c>
      <c r="H33" s="44">
        <f t="shared" si="13"/>
        <v>1.8966535433070866</v>
      </c>
      <c r="I33" s="44">
        <f t="shared" si="14"/>
        <v>1.8966535433070866</v>
      </c>
      <c r="J33" s="45"/>
      <c r="K33" s="40" t="s">
        <v>26</v>
      </c>
      <c r="L33" s="42">
        <v>7766</v>
      </c>
      <c r="M33" s="46">
        <v>39.799999999999997</v>
      </c>
      <c r="N33" s="42">
        <v>7570</v>
      </c>
      <c r="O33" s="46">
        <v>40.700000000000003</v>
      </c>
      <c r="P33" s="42">
        <v>7559</v>
      </c>
      <c r="Q33" s="46">
        <v>40.5</v>
      </c>
      <c r="R33" s="44">
        <f t="shared" si="15"/>
        <v>0.99854689564068688</v>
      </c>
      <c r="S33" s="44">
        <f t="shared" si="16"/>
        <v>0.97334535153232038</v>
      </c>
      <c r="T33" s="45"/>
      <c r="U33" s="40" t="s">
        <v>26</v>
      </c>
      <c r="V33" s="42">
        <f t="shared" si="17"/>
        <v>9798</v>
      </c>
      <c r="W33" s="46">
        <v>32.9</v>
      </c>
      <c r="X33" s="42">
        <f t="shared" si="18"/>
        <v>9602</v>
      </c>
      <c r="Y33" s="46">
        <v>33.4</v>
      </c>
      <c r="Z33" s="42">
        <f t="shared" si="21"/>
        <v>11413</v>
      </c>
      <c r="AA33" s="46">
        <v>32.1</v>
      </c>
      <c r="AB33" s="44">
        <f t="shared" si="19"/>
        <v>1.1886065403041033</v>
      </c>
      <c r="AC33" s="44">
        <f t="shared" si="20"/>
        <v>1.1648295570524596</v>
      </c>
    </row>
    <row r="34" spans="1:29" x14ac:dyDescent="0.25">
      <c r="A34" s="40" t="s">
        <v>27</v>
      </c>
      <c r="B34" s="42">
        <v>4310</v>
      </c>
      <c r="C34" s="46">
        <v>71.3</v>
      </c>
      <c r="D34" s="42">
        <v>1590</v>
      </c>
      <c r="E34" s="46">
        <v>94.6</v>
      </c>
      <c r="F34" s="42">
        <v>1281</v>
      </c>
      <c r="G34" s="46">
        <v>97.2</v>
      </c>
      <c r="H34" s="44">
        <f t="shared" si="13"/>
        <v>0.80566037735849061</v>
      </c>
      <c r="I34" s="44">
        <f t="shared" si="14"/>
        <v>0.29721577726218096</v>
      </c>
      <c r="J34" s="45"/>
      <c r="K34" s="40" t="s">
        <v>27</v>
      </c>
      <c r="L34" s="42">
        <v>2567</v>
      </c>
      <c r="M34" s="46">
        <v>71</v>
      </c>
      <c r="N34" s="42">
        <v>2342</v>
      </c>
      <c r="O34" s="46">
        <v>73.099999999999994</v>
      </c>
      <c r="P34" s="42">
        <v>3593</v>
      </c>
      <c r="Q34" s="46">
        <v>69.599999999999994</v>
      </c>
      <c r="R34" s="44">
        <f t="shared" si="15"/>
        <v>1.5341588385994875</v>
      </c>
      <c r="S34" s="44">
        <f t="shared" si="16"/>
        <v>1.3996883521620569</v>
      </c>
      <c r="T34" s="45"/>
      <c r="U34" s="40" t="s">
        <v>27</v>
      </c>
      <c r="V34" s="42">
        <f t="shared" si="17"/>
        <v>6877</v>
      </c>
      <c r="W34" s="46">
        <v>57.5</v>
      </c>
      <c r="X34" s="42">
        <f t="shared" si="18"/>
        <v>3932</v>
      </c>
      <c r="Y34" s="46">
        <v>70.7</v>
      </c>
      <c r="Z34" s="42">
        <f t="shared" si="21"/>
        <v>4874</v>
      </c>
      <c r="AA34" s="46">
        <v>71.099999999999994</v>
      </c>
      <c r="AB34" s="44">
        <f t="shared" si="19"/>
        <v>1.2395727365208544</v>
      </c>
      <c r="AC34" s="44">
        <f t="shared" si="20"/>
        <v>0.70873927584702634</v>
      </c>
    </row>
    <row r="35" spans="1:29" x14ac:dyDescent="0.25">
      <c r="A35" s="40" t="s">
        <v>28</v>
      </c>
      <c r="B35" s="42">
        <v>6836</v>
      </c>
      <c r="C35" s="46">
        <v>39.799999999999997</v>
      </c>
      <c r="D35" s="42">
        <v>6836</v>
      </c>
      <c r="E35" s="46">
        <v>39.799999999999997</v>
      </c>
      <c r="F35" s="42">
        <v>6895</v>
      </c>
      <c r="G35" s="46">
        <v>39.9</v>
      </c>
      <c r="H35" s="44">
        <f t="shared" si="13"/>
        <v>1.0086307782328847</v>
      </c>
      <c r="I35" s="44">
        <f t="shared" si="14"/>
        <v>1.0086307782328847</v>
      </c>
      <c r="J35" s="45"/>
      <c r="K35" s="40" t="s">
        <v>28</v>
      </c>
      <c r="L35" s="42">
        <v>5827</v>
      </c>
      <c r="M35" s="46">
        <v>51.6</v>
      </c>
      <c r="N35" s="42">
        <v>5827</v>
      </c>
      <c r="O35" s="46">
        <v>51.6</v>
      </c>
      <c r="P35" s="42">
        <v>15278</v>
      </c>
      <c r="Q35" s="46">
        <v>58.5</v>
      </c>
      <c r="R35" s="44">
        <f t="shared" si="15"/>
        <v>2.6219323837309076</v>
      </c>
      <c r="S35" s="44">
        <f t="shared" si="16"/>
        <v>2.6219323837309076</v>
      </c>
      <c r="T35" s="45"/>
      <c r="U35" s="40" t="s">
        <v>28</v>
      </c>
      <c r="V35" s="42">
        <f t="shared" si="17"/>
        <v>12663</v>
      </c>
      <c r="W35" s="46">
        <v>41.8</v>
      </c>
      <c r="X35" s="42">
        <f t="shared" si="18"/>
        <v>12663</v>
      </c>
      <c r="Y35" s="46">
        <v>41.8</v>
      </c>
      <c r="Z35" s="42">
        <f t="shared" si="21"/>
        <v>22173</v>
      </c>
      <c r="AA35" s="46">
        <v>49.1</v>
      </c>
      <c r="AB35" s="44">
        <f t="shared" si="19"/>
        <v>1.7510068704098556</v>
      </c>
      <c r="AC35" s="44">
        <f t="shared" si="20"/>
        <v>1.7510068704098556</v>
      </c>
    </row>
    <row r="36" spans="1:29" x14ac:dyDescent="0.25">
      <c r="A36" s="40" t="s">
        <v>29</v>
      </c>
      <c r="B36" s="42">
        <v>35358</v>
      </c>
      <c r="C36" s="46">
        <v>26.4</v>
      </c>
      <c r="D36" s="42">
        <v>13201</v>
      </c>
      <c r="E36" s="46">
        <v>46.9</v>
      </c>
      <c r="F36" s="42">
        <v>14523</v>
      </c>
      <c r="G36" s="46">
        <v>46.8</v>
      </c>
      <c r="H36" s="44">
        <f t="shared" si="13"/>
        <v>1.1001439284902659</v>
      </c>
      <c r="I36" s="44">
        <f t="shared" si="14"/>
        <v>0.41074155778041743</v>
      </c>
      <c r="J36" s="45"/>
      <c r="K36" s="40" t="s">
        <v>29</v>
      </c>
      <c r="L36" s="42">
        <v>15636</v>
      </c>
      <c r="M36" s="46">
        <v>27.9</v>
      </c>
      <c r="N36" s="42">
        <v>14251</v>
      </c>
      <c r="O36" s="46">
        <v>28.2</v>
      </c>
      <c r="P36" s="42">
        <v>15825</v>
      </c>
      <c r="Q36" s="46">
        <v>29.8</v>
      </c>
      <c r="R36" s="44">
        <f t="shared" si="15"/>
        <v>1.1104483895866957</v>
      </c>
      <c r="S36" s="44">
        <f t="shared" si="16"/>
        <v>1.0120874904067536</v>
      </c>
      <c r="T36" s="45"/>
      <c r="U36" s="40" t="s">
        <v>29</v>
      </c>
      <c r="V36" s="42">
        <f t="shared" si="17"/>
        <v>50994</v>
      </c>
      <c r="W36" s="46">
        <v>25</v>
      </c>
      <c r="X36" s="42">
        <f t="shared" si="18"/>
        <v>27452</v>
      </c>
      <c r="Y36" s="46">
        <v>31.2</v>
      </c>
      <c r="Z36" s="42">
        <f t="shared" si="21"/>
        <v>30348</v>
      </c>
      <c r="AA36" s="46">
        <v>29.5</v>
      </c>
      <c r="AB36" s="44">
        <f t="shared" si="19"/>
        <v>1.1054932245373743</v>
      </c>
      <c r="AC36" s="44">
        <f t="shared" si="20"/>
        <v>0.59512883868690436</v>
      </c>
    </row>
    <row r="37" spans="1:29" x14ac:dyDescent="0.25">
      <c r="A37" s="40" t="s">
        <v>52</v>
      </c>
      <c r="B37" s="42">
        <v>1484</v>
      </c>
      <c r="C37" s="46">
        <v>100</v>
      </c>
      <c r="D37" s="42">
        <v>1484</v>
      </c>
      <c r="E37" s="46">
        <v>100</v>
      </c>
      <c r="F37" s="42">
        <v>432</v>
      </c>
      <c r="G37" s="46">
        <v>100</v>
      </c>
      <c r="H37" s="44">
        <f t="shared" si="13"/>
        <v>0.29110512129380056</v>
      </c>
      <c r="I37" s="44">
        <f t="shared" si="14"/>
        <v>0.29110512129380056</v>
      </c>
      <c r="J37" s="45"/>
      <c r="K37" s="40" t="s">
        <v>52</v>
      </c>
      <c r="L37" s="42"/>
      <c r="M37" s="46"/>
      <c r="N37" s="42"/>
      <c r="O37" s="46"/>
      <c r="P37" s="42"/>
      <c r="Q37" s="46"/>
      <c r="R37" s="44" t="e">
        <f t="shared" si="15"/>
        <v>#DIV/0!</v>
      </c>
      <c r="S37" s="44" t="e">
        <f t="shared" si="16"/>
        <v>#DIV/0!</v>
      </c>
      <c r="T37" s="45"/>
      <c r="U37" s="40" t="s">
        <v>52</v>
      </c>
      <c r="V37" s="42">
        <f t="shared" si="17"/>
        <v>1484</v>
      </c>
      <c r="W37" s="46">
        <v>100</v>
      </c>
      <c r="X37" s="42">
        <f t="shared" si="18"/>
        <v>1484</v>
      </c>
      <c r="Y37" s="46">
        <v>100</v>
      </c>
      <c r="Z37" s="42">
        <f t="shared" si="21"/>
        <v>432</v>
      </c>
      <c r="AA37" s="46">
        <v>100</v>
      </c>
      <c r="AB37" s="44">
        <f t="shared" si="19"/>
        <v>0.29110512129380056</v>
      </c>
      <c r="AC37" s="44">
        <f t="shared" si="20"/>
        <v>0.29110512129380056</v>
      </c>
    </row>
    <row r="38" spans="1:29" x14ac:dyDescent="0.25">
      <c r="A38" s="40" t="s">
        <v>32</v>
      </c>
      <c r="B38" s="42">
        <v>13166</v>
      </c>
      <c r="C38" s="46">
        <v>29.2</v>
      </c>
      <c r="D38" s="42">
        <v>3974</v>
      </c>
      <c r="E38" s="46">
        <v>35.700000000000003</v>
      </c>
      <c r="F38" s="42">
        <v>3766</v>
      </c>
      <c r="G38" s="46">
        <v>41.1</v>
      </c>
      <c r="H38" s="44">
        <f t="shared" si="13"/>
        <v>0.94765978862606948</v>
      </c>
      <c r="I38" s="44">
        <f t="shared" si="14"/>
        <v>0.28603979948351815</v>
      </c>
      <c r="J38" s="45"/>
      <c r="K38" s="40" t="s">
        <v>32</v>
      </c>
      <c r="L38" s="42">
        <v>2117</v>
      </c>
      <c r="M38" s="46">
        <v>37.299999999999997</v>
      </c>
      <c r="N38" s="42">
        <v>1918</v>
      </c>
      <c r="O38" s="46">
        <v>41.3</v>
      </c>
      <c r="P38" s="42">
        <v>2257</v>
      </c>
      <c r="Q38" s="46">
        <v>48</v>
      </c>
      <c r="R38" s="44">
        <f t="shared" si="15"/>
        <v>1.1767466110531803</v>
      </c>
      <c r="S38" s="44">
        <f t="shared" si="16"/>
        <v>1.0661313179026926</v>
      </c>
      <c r="T38" s="45"/>
      <c r="U38" s="40" t="s">
        <v>32</v>
      </c>
      <c r="V38" s="42">
        <f t="shared" si="17"/>
        <v>15283</v>
      </c>
      <c r="W38" s="46">
        <v>26.1</v>
      </c>
      <c r="X38" s="42">
        <f t="shared" si="18"/>
        <v>5892</v>
      </c>
      <c r="Y38" s="46">
        <v>32</v>
      </c>
      <c r="Z38" s="42">
        <f t="shared" si="21"/>
        <v>6023</v>
      </c>
      <c r="AA38" s="46">
        <v>39</v>
      </c>
      <c r="AB38" s="44">
        <f t="shared" si="19"/>
        <v>1.0222335369993212</v>
      </c>
      <c r="AC38" s="44">
        <f t="shared" si="20"/>
        <v>0.39409801740495976</v>
      </c>
    </row>
    <row r="39" spans="1:29" x14ac:dyDescent="0.25">
      <c r="A39" s="40" t="s">
        <v>30</v>
      </c>
      <c r="B39" s="42"/>
      <c r="C39" s="46"/>
      <c r="D39" s="42"/>
      <c r="E39" s="46"/>
      <c r="F39" s="42"/>
      <c r="G39" s="46"/>
      <c r="H39" s="44" t="e">
        <f t="shared" si="13"/>
        <v>#DIV/0!</v>
      </c>
      <c r="I39" s="44" t="e">
        <f t="shared" si="14"/>
        <v>#DIV/0!</v>
      </c>
      <c r="J39" s="45"/>
      <c r="K39" s="40" t="s">
        <v>30</v>
      </c>
      <c r="L39" s="42"/>
      <c r="M39" s="46"/>
      <c r="N39" s="42"/>
      <c r="O39" s="46"/>
      <c r="P39" s="42"/>
      <c r="Q39" s="46"/>
      <c r="R39" s="44" t="e">
        <f t="shared" si="15"/>
        <v>#DIV/0!</v>
      </c>
      <c r="S39" s="44" t="e">
        <f t="shared" si="16"/>
        <v>#DIV/0!</v>
      </c>
      <c r="T39" s="45"/>
      <c r="U39" s="40" t="s">
        <v>30</v>
      </c>
      <c r="V39" s="42">
        <f t="shared" si="17"/>
        <v>0</v>
      </c>
      <c r="W39" s="46"/>
      <c r="X39" s="42">
        <f t="shared" si="18"/>
        <v>0</v>
      </c>
      <c r="Y39" s="46"/>
      <c r="Z39" s="42">
        <f t="shared" si="21"/>
        <v>0</v>
      </c>
      <c r="AA39" s="46"/>
      <c r="AB39" s="44" t="e">
        <f t="shared" si="19"/>
        <v>#DIV/0!</v>
      </c>
      <c r="AC39" s="44" t="e">
        <f t="shared" si="20"/>
        <v>#DIV/0!</v>
      </c>
    </row>
    <row r="40" spans="1:29" x14ac:dyDescent="0.25">
      <c r="A40" s="40" t="s">
        <v>31</v>
      </c>
      <c r="B40" s="42">
        <v>3280</v>
      </c>
      <c r="C40" s="46">
        <v>80.900000000000006</v>
      </c>
      <c r="D40" s="42">
        <v>3194</v>
      </c>
      <c r="E40" s="46">
        <v>82.9</v>
      </c>
      <c r="F40" s="42">
        <v>3448</v>
      </c>
      <c r="G40" s="46">
        <v>83.1</v>
      </c>
      <c r="H40" s="44">
        <f t="shared" si="13"/>
        <v>1.0795241077019411</v>
      </c>
      <c r="I40" s="44">
        <f t="shared" si="14"/>
        <v>1.051219512195122</v>
      </c>
      <c r="J40" s="45"/>
      <c r="K40" s="40" t="s">
        <v>31</v>
      </c>
      <c r="L40" s="42">
        <v>4364</v>
      </c>
      <c r="M40" s="46">
        <v>63.5</v>
      </c>
      <c r="N40" s="42">
        <v>4276</v>
      </c>
      <c r="O40" s="46">
        <v>64.900000000000006</v>
      </c>
      <c r="P40" s="42">
        <v>7117</v>
      </c>
      <c r="Q40" s="46">
        <v>67</v>
      </c>
      <c r="R40" s="44">
        <f t="shared" si="15"/>
        <v>1.6644059869036483</v>
      </c>
      <c r="S40" s="44">
        <f t="shared" si="16"/>
        <v>1.6308432630614116</v>
      </c>
      <c r="T40" s="45"/>
      <c r="U40" s="40" t="s">
        <v>31</v>
      </c>
      <c r="V40" s="42">
        <f t="shared" si="17"/>
        <v>7644</v>
      </c>
      <c r="W40" s="46">
        <v>66</v>
      </c>
      <c r="X40" s="42">
        <f t="shared" si="18"/>
        <v>7470</v>
      </c>
      <c r="Y40" s="46">
        <v>67.099999999999994</v>
      </c>
      <c r="Z40" s="42">
        <f t="shared" si="21"/>
        <v>10565</v>
      </c>
      <c r="AA40" s="46">
        <v>69.2</v>
      </c>
      <c r="AB40" s="44">
        <f t="shared" si="19"/>
        <v>1.4143239625167336</v>
      </c>
      <c r="AC40" s="44">
        <f t="shared" si="20"/>
        <v>1.3821297749869179</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113454</v>
      </c>
      <c r="C42" s="59">
        <v>11.5</v>
      </c>
      <c r="D42" s="55">
        <v>68352</v>
      </c>
      <c r="E42" s="59">
        <v>13.8</v>
      </c>
      <c r="F42" s="55">
        <v>75608</v>
      </c>
      <c r="G42" s="59">
        <v>14.9</v>
      </c>
      <c r="H42" s="53">
        <f t="shared" ref="H42" si="22">F42/D42</f>
        <v>1.1061563670411985</v>
      </c>
      <c r="I42" s="53">
        <f t="shared" ref="I42" si="23">F42/B42</f>
        <v>0.66641987060835228</v>
      </c>
      <c r="J42" s="54"/>
      <c r="K42" s="50" t="s">
        <v>14</v>
      </c>
      <c r="L42" s="55">
        <v>64212</v>
      </c>
      <c r="M42" s="59">
        <v>14.1</v>
      </c>
      <c r="N42" s="55">
        <v>61300</v>
      </c>
      <c r="O42" s="59">
        <v>14.4</v>
      </c>
      <c r="P42" s="55">
        <v>90988</v>
      </c>
      <c r="Q42" s="59">
        <v>16.399999999999999</v>
      </c>
      <c r="R42" s="53">
        <f t="shared" ref="R42" si="24">P42/N42</f>
        <v>1.4843066884176184</v>
      </c>
      <c r="S42" s="53">
        <f t="shared" ref="S42" si="25">P42/L42</f>
        <v>1.4169937083411202</v>
      </c>
      <c r="T42" s="54"/>
      <c r="U42" s="50" t="s">
        <v>14</v>
      </c>
      <c r="V42" s="55">
        <f>SUM(B42,L42)</f>
        <v>177666</v>
      </c>
      <c r="W42" s="60">
        <v>10.9</v>
      </c>
      <c r="X42" s="55">
        <f>SUM(D42,N42)</f>
        <v>129652</v>
      </c>
      <c r="Y42" s="60">
        <v>12.1</v>
      </c>
      <c r="Z42" s="55">
        <f t="shared" si="21"/>
        <v>166596</v>
      </c>
      <c r="AA42" s="60">
        <v>12.9</v>
      </c>
      <c r="AB42" s="53">
        <f>Z42/X42</f>
        <v>1.2849473976490915</v>
      </c>
      <c r="AC42" s="53">
        <f>Z42/V42</f>
        <v>0.93769207389145925</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K46" s="47"/>
      <c r="U46" s="47"/>
    </row>
    <row r="47" spans="1:29" x14ac:dyDescent="0.25">
      <c r="B47" s="61">
        <f>B20-B42</f>
        <v>0</v>
      </c>
      <c r="C47" s="61">
        <f t="shared" ref="C47:AC47" si="26">C20-C42</f>
        <v>0</v>
      </c>
      <c r="D47" s="61">
        <f t="shared" si="26"/>
        <v>0</v>
      </c>
      <c r="E47" s="61">
        <f t="shared" si="26"/>
        <v>0</v>
      </c>
      <c r="F47" s="61">
        <f t="shared" si="26"/>
        <v>0</v>
      </c>
      <c r="G47" s="61">
        <f t="shared" si="26"/>
        <v>0</v>
      </c>
      <c r="H47" s="61">
        <f t="shared" si="26"/>
        <v>0</v>
      </c>
      <c r="I47" s="61">
        <f t="shared" si="26"/>
        <v>0</v>
      </c>
      <c r="J47" s="62"/>
      <c r="K47" s="35" t="e">
        <f t="shared" si="26"/>
        <v>#VALUE!</v>
      </c>
      <c r="L47" s="61">
        <f t="shared" si="26"/>
        <v>0</v>
      </c>
      <c r="M47" s="61">
        <f t="shared" si="26"/>
        <v>0</v>
      </c>
      <c r="N47" s="61">
        <f t="shared" si="26"/>
        <v>0</v>
      </c>
      <c r="O47" s="61">
        <f t="shared" si="26"/>
        <v>0</v>
      </c>
      <c r="P47" s="61">
        <f t="shared" si="26"/>
        <v>0</v>
      </c>
      <c r="Q47" s="61">
        <f t="shared" si="26"/>
        <v>0</v>
      </c>
      <c r="R47" s="61">
        <f t="shared" si="26"/>
        <v>0</v>
      </c>
      <c r="S47" s="61">
        <f t="shared" si="26"/>
        <v>0</v>
      </c>
      <c r="T47" s="62"/>
      <c r="U47" s="35" t="e">
        <f t="shared" si="26"/>
        <v>#VALUE!</v>
      </c>
      <c r="V47" s="61">
        <f t="shared" si="26"/>
        <v>0</v>
      </c>
      <c r="W47" s="61"/>
      <c r="X47" s="61">
        <f t="shared" si="26"/>
        <v>0</v>
      </c>
      <c r="Y47" s="61"/>
      <c r="Z47" s="61">
        <f t="shared" si="26"/>
        <v>0</v>
      </c>
      <c r="AA47" s="61"/>
      <c r="AB47" s="61">
        <f t="shared" si="26"/>
        <v>0</v>
      </c>
      <c r="AC47" s="61">
        <f t="shared" si="26"/>
        <v>0</v>
      </c>
    </row>
    <row r="48" spans="1:29" x14ac:dyDescent="0.25">
      <c r="C48" s="35"/>
      <c r="D48" s="64"/>
      <c r="E48" s="35"/>
      <c r="F48" s="64"/>
      <c r="M48" s="35"/>
      <c r="O48" s="35"/>
    </row>
    <row r="49" spans="11:21" x14ac:dyDescent="0.25">
      <c r="K49" s="47"/>
      <c r="U49" s="47"/>
    </row>
    <row r="50" spans="11:21" x14ac:dyDescent="0.25">
      <c r="K50" s="47"/>
      <c r="U50" s="47"/>
    </row>
    <row r="51" spans="11:21" x14ac:dyDescent="0.25">
      <c r="K51" s="47"/>
      <c r="U51" s="47"/>
    </row>
    <row r="52" spans="11:21" x14ac:dyDescent="0.25">
      <c r="K52" s="47"/>
      <c r="U52" s="47"/>
    </row>
    <row r="53" spans="11:21" x14ac:dyDescent="0.25">
      <c r="K53" s="47"/>
      <c r="U53" s="47"/>
    </row>
    <row r="54" spans="11:21" x14ac:dyDescent="0.25">
      <c r="K54" s="47"/>
      <c r="U54" s="47"/>
    </row>
    <row r="55" spans="11:21" x14ac:dyDescent="0.25">
      <c r="K55" s="47"/>
      <c r="U55" s="47"/>
    </row>
    <row r="56" spans="11:21" x14ac:dyDescent="0.25">
      <c r="K56" s="47"/>
      <c r="U56" s="47"/>
    </row>
    <row r="57" spans="11:21" x14ac:dyDescent="0.25">
      <c r="K57" s="47"/>
      <c r="U57" s="47"/>
    </row>
    <row r="58" spans="11:21" x14ac:dyDescent="0.25">
      <c r="K58" s="47"/>
      <c r="U58" s="47"/>
    </row>
    <row r="406" spans="3:15" x14ac:dyDescent="0.25">
      <c r="C406" s="35"/>
      <c r="E406" s="35"/>
      <c r="M406" s="35"/>
      <c r="O406" s="35"/>
    </row>
    <row r="407" spans="3:15" x14ac:dyDescent="0.25">
      <c r="C407" s="35"/>
      <c r="E407" s="35"/>
      <c r="M407" s="35"/>
      <c r="O407" s="35"/>
    </row>
    <row r="408" spans="3:15" x14ac:dyDescent="0.25">
      <c r="C408" s="35"/>
      <c r="E408" s="35"/>
      <c r="M408" s="35"/>
      <c r="O408" s="35"/>
    </row>
    <row r="409" spans="3:15" x14ac:dyDescent="0.25">
      <c r="C409" s="35"/>
      <c r="E409" s="35"/>
      <c r="M409" s="35"/>
      <c r="O409" s="35"/>
    </row>
    <row r="410" spans="3:15" x14ac:dyDescent="0.25">
      <c r="C410" s="35"/>
      <c r="E410" s="35"/>
      <c r="M410" s="35"/>
      <c r="O410" s="35"/>
    </row>
    <row r="411" spans="3:15" x14ac:dyDescent="0.25">
      <c r="C411" s="35"/>
      <c r="E411" s="35"/>
      <c r="M411" s="35"/>
      <c r="O411" s="35"/>
    </row>
    <row r="412" spans="3:15" x14ac:dyDescent="0.25">
      <c r="C412" s="35"/>
      <c r="E412" s="35"/>
      <c r="M412" s="35"/>
      <c r="O412" s="35"/>
    </row>
    <row r="413" spans="3:15" x14ac:dyDescent="0.25">
      <c r="C413" s="35"/>
      <c r="E413" s="35"/>
      <c r="M413" s="35"/>
      <c r="O413" s="35"/>
    </row>
    <row r="414" spans="3:15" x14ac:dyDescent="0.25">
      <c r="C414" s="35"/>
      <c r="E414" s="35"/>
      <c r="M414" s="35"/>
      <c r="O414" s="35"/>
    </row>
    <row r="415" spans="3:15" x14ac:dyDescent="0.25">
      <c r="C415" s="35"/>
      <c r="E415" s="35"/>
      <c r="M415" s="35"/>
      <c r="O415" s="35"/>
    </row>
    <row r="416" spans="3:15" x14ac:dyDescent="0.25">
      <c r="C416" s="35"/>
      <c r="E416" s="35"/>
      <c r="M416" s="35"/>
      <c r="O416" s="35"/>
    </row>
    <row r="417" spans="3:15" x14ac:dyDescent="0.25">
      <c r="C417" s="35"/>
      <c r="E417" s="35"/>
      <c r="M417" s="35"/>
      <c r="O417" s="35"/>
    </row>
    <row r="418" spans="3:15" x14ac:dyDescent="0.25">
      <c r="C418" s="35"/>
      <c r="E418" s="35"/>
      <c r="M418" s="35"/>
      <c r="O418" s="35"/>
    </row>
    <row r="419" spans="3:15" x14ac:dyDescent="0.25">
      <c r="C419" s="35"/>
      <c r="E419" s="35"/>
      <c r="M419" s="35"/>
      <c r="O419" s="35"/>
    </row>
    <row r="420" spans="3:15" x14ac:dyDescent="0.25">
      <c r="C420" s="35"/>
      <c r="E420" s="35"/>
      <c r="M420" s="35"/>
      <c r="O420" s="35"/>
    </row>
    <row r="421" spans="3:15" x14ac:dyDescent="0.25">
      <c r="C421" s="35"/>
      <c r="E421" s="35"/>
      <c r="M421" s="35"/>
      <c r="O421" s="35"/>
    </row>
    <row r="422" spans="3:15" x14ac:dyDescent="0.25">
      <c r="C422" s="35"/>
      <c r="E422" s="35"/>
      <c r="M422" s="35"/>
      <c r="O422" s="35"/>
    </row>
    <row r="423" spans="3:15" x14ac:dyDescent="0.25">
      <c r="C423" s="35"/>
      <c r="E423" s="35"/>
      <c r="M423" s="35"/>
      <c r="O423" s="35"/>
    </row>
    <row r="424" spans="3:15" x14ac:dyDescent="0.25">
      <c r="C424" s="35"/>
      <c r="E424" s="35"/>
      <c r="M424" s="35"/>
      <c r="O424" s="35"/>
    </row>
    <row r="425" spans="3:15" x14ac:dyDescent="0.25">
      <c r="C425" s="35"/>
      <c r="E425" s="35"/>
      <c r="M425" s="35"/>
      <c r="O425" s="35"/>
    </row>
    <row r="426" spans="3:15" x14ac:dyDescent="0.25">
      <c r="C426" s="35"/>
      <c r="E426" s="35"/>
      <c r="M426" s="35"/>
      <c r="O426" s="35"/>
    </row>
    <row r="427" spans="3:15" x14ac:dyDescent="0.25">
      <c r="C427" s="35"/>
      <c r="E427" s="35"/>
      <c r="M427" s="35"/>
      <c r="O427" s="35"/>
    </row>
    <row r="428" spans="3:15" x14ac:dyDescent="0.25">
      <c r="C428" s="35"/>
      <c r="E428" s="35"/>
      <c r="M428" s="35"/>
      <c r="O428" s="35"/>
    </row>
    <row r="429" spans="3:15" x14ac:dyDescent="0.25">
      <c r="C429" s="35"/>
      <c r="E429" s="35"/>
      <c r="M429" s="35"/>
      <c r="O429" s="35"/>
    </row>
    <row r="430" spans="3:15" x14ac:dyDescent="0.25">
      <c r="C430" s="35"/>
      <c r="E430" s="35"/>
      <c r="M430" s="35"/>
      <c r="O430" s="35"/>
    </row>
    <row r="431" spans="3:15" x14ac:dyDescent="0.25">
      <c r="C431" s="35"/>
      <c r="E431" s="35"/>
      <c r="M431" s="35"/>
      <c r="O431" s="35"/>
    </row>
    <row r="432" spans="3:15" x14ac:dyDescent="0.25">
      <c r="C432" s="35"/>
      <c r="E432" s="35"/>
      <c r="M432" s="35"/>
      <c r="O432" s="35"/>
    </row>
    <row r="433" spans="3:15" x14ac:dyDescent="0.25">
      <c r="C433" s="35"/>
      <c r="E433" s="35"/>
      <c r="M433" s="35"/>
      <c r="O433" s="35"/>
    </row>
    <row r="434" spans="3:15" x14ac:dyDescent="0.25">
      <c r="C434" s="35"/>
      <c r="E434" s="35"/>
      <c r="M434" s="35"/>
      <c r="O434" s="35"/>
    </row>
    <row r="435" spans="3:15" x14ac:dyDescent="0.25">
      <c r="C435" s="35"/>
      <c r="E435" s="35"/>
      <c r="M435" s="35"/>
      <c r="O435" s="35"/>
    </row>
    <row r="436" spans="3:15" x14ac:dyDescent="0.25">
      <c r="C436" s="35"/>
      <c r="E436" s="35"/>
      <c r="M436" s="35"/>
      <c r="O436" s="35"/>
    </row>
    <row r="437" spans="3:15" x14ac:dyDescent="0.25">
      <c r="C437" s="35"/>
      <c r="E437" s="35"/>
      <c r="M437" s="35"/>
      <c r="O437" s="35"/>
    </row>
    <row r="438" spans="3:15" x14ac:dyDescent="0.25">
      <c r="C438" s="35"/>
      <c r="E438" s="35"/>
      <c r="M438" s="35"/>
      <c r="O438" s="35"/>
    </row>
    <row r="439" spans="3:15" x14ac:dyDescent="0.25">
      <c r="C439" s="35"/>
      <c r="E439" s="35"/>
      <c r="M439" s="35"/>
      <c r="O439" s="35"/>
    </row>
    <row r="440" spans="3:15" x14ac:dyDescent="0.25">
      <c r="C440" s="35"/>
      <c r="E440" s="35"/>
      <c r="M440" s="35"/>
      <c r="O440" s="35"/>
    </row>
    <row r="441" spans="3:15" x14ac:dyDescent="0.25">
      <c r="C441" s="35"/>
      <c r="E441" s="35"/>
      <c r="M441" s="35"/>
      <c r="O441" s="35"/>
    </row>
    <row r="442" spans="3:15" x14ac:dyDescent="0.25">
      <c r="C442" s="35"/>
      <c r="E442" s="35"/>
      <c r="M442" s="35"/>
      <c r="O442" s="35"/>
    </row>
    <row r="443" spans="3:15" x14ac:dyDescent="0.25">
      <c r="C443" s="35"/>
      <c r="E443" s="35"/>
      <c r="M443" s="35"/>
      <c r="O443" s="35"/>
    </row>
    <row r="444" spans="3:15" x14ac:dyDescent="0.25">
      <c r="C444" s="35"/>
      <c r="E444" s="35"/>
      <c r="M444" s="35"/>
      <c r="O444" s="35"/>
    </row>
    <row r="445" spans="3:15" x14ac:dyDescent="0.25">
      <c r="C445" s="35"/>
      <c r="E445" s="35"/>
      <c r="M445" s="35"/>
      <c r="O445" s="35"/>
    </row>
    <row r="446" spans="3:15" x14ac:dyDescent="0.25">
      <c r="C446" s="35"/>
      <c r="E446" s="35"/>
      <c r="M446" s="35"/>
      <c r="O446" s="35"/>
    </row>
    <row r="447" spans="3:15" x14ac:dyDescent="0.25">
      <c r="C447" s="35"/>
      <c r="E447" s="35"/>
      <c r="M447" s="35"/>
      <c r="O447" s="35"/>
    </row>
    <row r="448" spans="3:15" x14ac:dyDescent="0.25">
      <c r="C448" s="35"/>
      <c r="E448" s="35"/>
      <c r="M448" s="35"/>
      <c r="O448" s="35"/>
    </row>
    <row r="449" spans="3:15" x14ac:dyDescent="0.25">
      <c r="C449" s="35"/>
      <c r="E449" s="35"/>
      <c r="M449" s="35"/>
      <c r="O449" s="35"/>
    </row>
    <row r="450" spans="3:15" x14ac:dyDescent="0.25">
      <c r="C450" s="35"/>
      <c r="E450" s="35"/>
      <c r="M450" s="35"/>
      <c r="O450" s="35"/>
    </row>
    <row r="451" spans="3:15" x14ac:dyDescent="0.25">
      <c r="C451" s="35"/>
      <c r="E451" s="35"/>
      <c r="M451" s="35"/>
      <c r="O451" s="35"/>
    </row>
    <row r="452" spans="3:15" x14ac:dyDescent="0.25">
      <c r="C452" s="35"/>
      <c r="E452" s="35"/>
      <c r="M452" s="35"/>
      <c r="O452" s="35"/>
    </row>
    <row r="453" spans="3:15" x14ac:dyDescent="0.25">
      <c r="C453" s="35"/>
      <c r="E453" s="35"/>
      <c r="M453" s="35"/>
      <c r="O453" s="35"/>
    </row>
    <row r="454" spans="3:15" x14ac:dyDescent="0.25">
      <c r="C454" s="35"/>
      <c r="E454" s="35"/>
      <c r="M454" s="35"/>
      <c r="O454" s="35"/>
    </row>
    <row r="455" spans="3:15" x14ac:dyDescent="0.25">
      <c r="C455" s="35"/>
      <c r="E455" s="35"/>
      <c r="M455" s="35"/>
      <c r="O455" s="35"/>
    </row>
    <row r="456" spans="3:15" x14ac:dyDescent="0.25">
      <c r="C456" s="35"/>
      <c r="E456" s="35"/>
      <c r="M456" s="35"/>
      <c r="O456" s="35"/>
    </row>
    <row r="457" spans="3:15" x14ac:dyDescent="0.25">
      <c r="C457" s="35"/>
      <c r="E457" s="35"/>
      <c r="M457" s="35"/>
      <c r="O457" s="35"/>
    </row>
    <row r="458" spans="3:15" x14ac:dyDescent="0.25">
      <c r="C458" s="35"/>
      <c r="E458" s="35"/>
      <c r="M458" s="35"/>
      <c r="O458" s="35"/>
    </row>
    <row r="459" spans="3:15" x14ac:dyDescent="0.25">
      <c r="C459" s="35"/>
      <c r="E459" s="35"/>
      <c r="M459" s="35"/>
      <c r="O459" s="35"/>
    </row>
    <row r="460" spans="3:15" x14ac:dyDescent="0.25">
      <c r="C460" s="35"/>
      <c r="E460" s="35"/>
      <c r="M460" s="35"/>
      <c r="O460" s="35"/>
    </row>
    <row r="461" spans="3:15" x14ac:dyDescent="0.25">
      <c r="C461" s="35"/>
      <c r="E461" s="35"/>
      <c r="M461" s="35"/>
      <c r="O461" s="35"/>
    </row>
    <row r="462" spans="3:15" x14ac:dyDescent="0.25">
      <c r="C462" s="35"/>
      <c r="E462" s="35"/>
      <c r="M462" s="35"/>
      <c r="O462" s="35"/>
    </row>
    <row r="463" spans="3:15" x14ac:dyDescent="0.25">
      <c r="C463" s="35"/>
      <c r="E463" s="35"/>
      <c r="M463" s="35"/>
      <c r="O463" s="35"/>
    </row>
    <row r="464" spans="3:15" x14ac:dyDescent="0.25">
      <c r="C464" s="35"/>
      <c r="E464" s="35"/>
      <c r="M464" s="35"/>
      <c r="O464" s="35"/>
    </row>
    <row r="465" spans="3:15" x14ac:dyDescent="0.25">
      <c r="C465" s="35"/>
      <c r="E465" s="35"/>
      <c r="M465" s="35"/>
      <c r="O465" s="35"/>
    </row>
    <row r="466" spans="3:15" x14ac:dyDescent="0.25">
      <c r="C466" s="35"/>
      <c r="E466" s="35"/>
      <c r="M466" s="35"/>
      <c r="O466" s="35"/>
    </row>
    <row r="467" spans="3:15" x14ac:dyDescent="0.25">
      <c r="C467" s="35"/>
      <c r="E467" s="35"/>
      <c r="M467" s="35"/>
      <c r="O467" s="35"/>
    </row>
    <row r="468" spans="3:15" x14ac:dyDescent="0.25">
      <c r="C468" s="35"/>
      <c r="E468" s="35"/>
      <c r="M468" s="35"/>
      <c r="O468" s="35"/>
    </row>
    <row r="469" spans="3:15" x14ac:dyDescent="0.25">
      <c r="C469" s="35"/>
      <c r="E469" s="35"/>
      <c r="M469" s="35"/>
      <c r="O469" s="35"/>
    </row>
    <row r="470" spans="3:15" x14ac:dyDescent="0.25">
      <c r="C470" s="35"/>
      <c r="E470" s="35"/>
      <c r="M470" s="35"/>
      <c r="O470" s="35"/>
    </row>
    <row r="471" spans="3:15" x14ac:dyDescent="0.25">
      <c r="C471" s="35"/>
      <c r="E471" s="35"/>
      <c r="M471" s="35"/>
      <c r="O471" s="35"/>
    </row>
    <row r="472" spans="3:15" x14ac:dyDescent="0.25">
      <c r="C472" s="35"/>
      <c r="E472" s="35"/>
      <c r="M472" s="35"/>
      <c r="O472" s="35"/>
    </row>
    <row r="473" spans="3:15" x14ac:dyDescent="0.25">
      <c r="C473" s="35"/>
      <c r="E473" s="35"/>
      <c r="M473" s="35"/>
      <c r="O473" s="35"/>
    </row>
    <row r="474" spans="3:15" x14ac:dyDescent="0.25">
      <c r="C474" s="35"/>
      <c r="E474" s="35"/>
      <c r="M474" s="35"/>
      <c r="O474" s="35"/>
    </row>
    <row r="475" spans="3:15" x14ac:dyDescent="0.25">
      <c r="C475" s="35"/>
      <c r="E475" s="35"/>
      <c r="M475" s="35"/>
      <c r="O475" s="35"/>
    </row>
    <row r="476" spans="3:15" x14ac:dyDescent="0.25">
      <c r="C476" s="35"/>
      <c r="E476" s="35"/>
      <c r="M476" s="35"/>
      <c r="O476" s="35"/>
    </row>
    <row r="477" spans="3:15" x14ac:dyDescent="0.25">
      <c r="C477" s="35"/>
      <c r="E477" s="35"/>
      <c r="M477" s="35"/>
      <c r="O477" s="35"/>
    </row>
    <row r="478" spans="3:15" x14ac:dyDescent="0.25">
      <c r="C478" s="35"/>
      <c r="E478" s="35"/>
      <c r="M478" s="35"/>
      <c r="O478" s="35"/>
    </row>
    <row r="479" spans="3:15" x14ac:dyDescent="0.25">
      <c r="C479" s="35"/>
      <c r="E479" s="35"/>
      <c r="M479" s="35"/>
      <c r="O479" s="35"/>
    </row>
    <row r="480" spans="3:15" x14ac:dyDescent="0.25">
      <c r="C480" s="35"/>
      <c r="E480" s="35"/>
      <c r="M480" s="35"/>
      <c r="O480" s="35"/>
    </row>
    <row r="481" spans="3:15" x14ac:dyDescent="0.25">
      <c r="C481" s="35"/>
      <c r="E481" s="35"/>
      <c r="M481" s="35"/>
      <c r="O481" s="35"/>
    </row>
    <row r="482" spans="3:15" x14ac:dyDescent="0.25">
      <c r="C482" s="35"/>
      <c r="E482" s="35"/>
      <c r="M482" s="35"/>
      <c r="O482" s="35"/>
    </row>
    <row r="483" spans="3:15" x14ac:dyDescent="0.25">
      <c r="C483" s="35"/>
      <c r="E483" s="35"/>
      <c r="M483" s="35"/>
      <c r="O483" s="35"/>
    </row>
    <row r="484" spans="3:15" x14ac:dyDescent="0.25">
      <c r="C484" s="35"/>
      <c r="E484" s="35"/>
      <c r="M484" s="35"/>
      <c r="O484" s="35"/>
    </row>
    <row r="485" spans="3:15" x14ac:dyDescent="0.25">
      <c r="C485" s="35"/>
      <c r="E485" s="35"/>
      <c r="M485" s="35"/>
      <c r="O485" s="35"/>
    </row>
    <row r="486" spans="3:15" x14ac:dyDescent="0.25">
      <c r="C486" s="35"/>
      <c r="E486" s="35"/>
      <c r="M486" s="35"/>
      <c r="O486" s="35"/>
    </row>
    <row r="487" spans="3:15" x14ac:dyDescent="0.25">
      <c r="C487" s="35"/>
      <c r="E487" s="35"/>
      <c r="M487" s="35"/>
      <c r="O487" s="35"/>
    </row>
    <row r="488" spans="3:15" x14ac:dyDescent="0.25">
      <c r="C488" s="35"/>
      <c r="E488" s="35"/>
      <c r="M488" s="35"/>
      <c r="O488" s="35"/>
    </row>
    <row r="489" spans="3:15" x14ac:dyDescent="0.25">
      <c r="C489" s="35"/>
      <c r="E489" s="35"/>
      <c r="M489" s="35"/>
      <c r="O489" s="35"/>
    </row>
    <row r="490" spans="3:15" x14ac:dyDescent="0.25">
      <c r="C490" s="35"/>
      <c r="E490" s="35"/>
      <c r="M490" s="35"/>
      <c r="O490" s="35"/>
    </row>
    <row r="491" spans="3:15" x14ac:dyDescent="0.25">
      <c r="C491" s="35"/>
      <c r="E491" s="35"/>
      <c r="M491" s="35"/>
      <c r="O491" s="35"/>
    </row>
    <row r="492" spans="3:15" x14ac:dyDescent="0.25">
      <c r="C492" s="35"/>
      <c r="E492" s="35"/>
      <c r="M492" s="35"/>
      <c r="O492" s="35"/>
    </row>
    <row r="493" spans="3:15" x14ac:dyDescent="0.25">
      <c r="C493" s="35"/>
      <c r="E493" s="35"/>
      <c r="M493" s="35"/>
      <c r="O493" s="35"/>
    </row>
    <row r="494" spans="3:15" x14ac:dyDescent="0.25">
      <c r="C494" s="35"/>
      <c r="E494" s="35"/>
      <c r="M494" s="35"/>
      <c r="O494" s="35"/>
    </row>
    <row r="495" spans="3:15" x14ac:dyDescent="0.25">
      <c r="C495" s="35"/>
      <c r="E495" s="35"/>
      <c r="M495" s="35"/>
      <c r="O495" s="35"/>
    </row>
    <row r="496" spans="3:15" x14ac:dyDescent="0.25">
      <c r="C496" s="35"/>
      <c r="E496" s="35"/>
      <c r="M496" s="35"/>
      <c r="O496" s="35"/>
    </row>
    <row r="497" spans="3:15" x14ac:dyDescent="0.25">
      <c r="C497" s="35"/>
      <c r="E497" s="35"/>
      <c r="M497" s="35"/>
      <c r="O497" s="35"/>
    </row>
    <row r="498" spans="3:15" x14ac:dyDescent="0.25">
      <c r="C498" s="35"/>
      <c r="E498" s="35"/>
      <c r="M498" s="35"/>
      <c r="O498" s="35"/>
    </row>
    <row r="499" spans="3:15" x14ac:dyDescent="0.25">
      <c r="C499" s="35"/>
      <c r="E499" s="35"/>
      <c r="M499" s="35"/>
      <c r="O499" s="35"/>
    </row>
    <row r="500" spans="3:15" x14ac:dyDescent="0.25">
      <c r="C500" s="35"/>
      <c r="E500" s="35"/>
      <c r="M500" s="35"/>
      <c r="O500" s="35"/>
    </row>
    <row r="501" spans="3:15" x14ac:dyDescent="0.25">
      <c r="C501" s="35"/>
      <c r="E501" s="35"/>
      <c r="M501" s="35"/>
      <c r="O501" s="35"/>
    </row>
    <row r="502" spans="3:15" x14ac:dyDescent="0.25">
      <c r="C502" s="35"/>
      <c r="E502" s="35"/>
      <c r="M502" s="35"/>
      <c r="O502" s="35"/>
    </row>
    <row r="503" spans="3:15" x14ac:dyDescent="0.25">
      <c r="C503" s="35"/>
      <c r="E503" s="35"/>
      <c r="M503" s="35"/>
      <c r="O503" s="35"/>
    </row>
    <row r="504" spans="3:15" x14ac:dyDescent="0.25">
      <c r="C504" s="35"/>
      <c r="E504" s="35"/>
      <c r="M504" s="35"/>
      <c r="O504" s="35"/>
    </row>
    <row r="505" spans="3:15" x14ac:dyDescent="0.25">
      <c r="C505" s="35"/>
      <c r="E505" s="35"/>
      <c r="M505" s="35"/>
      <c r="O505" s="35"/>
    </row>
    <row r="506" spans="3:15" x14ac:dyDescent="0.25">
      <c r="C506" s="35"/>
      <c r="E506" s="35"/>
      <c r="M506" s="35"/>
      <c r="O506" s="35"/>
    </row>
    <row r="507" spans="3:15" x14ac:dyDescent="0.25">
      <c r="C507" s="35"/>
      <c r="E507" s="35"/>
      <c r="M507" s="35"/>
      <c r="O507" s="35"/>
    </row>
    <row r="508" spans="3:15" x14ac:dyDescent="0.25">
      <c r="C508" s="35"/>
      <c r="E508" s="35"/>
      <c r="M508" s="35"/>
      <c r="O508" s="35"/>
    </row>
    <row r="509" spans="3:15" x14ac:dyDescent="0.25">
      <c r="C509" s="35"/>
      <c r="E509" s="35"/>
      <c r="M509" s="35"/>
      <c r="O509" s="35"/>
    </row>
    <row r="510" spans="3:15" x14ac:dyDescent="0.25">
      <c r="C510" s="35"/>
      <c r="E510" s="35"/>
      <c r="M510" s="35"/>
      <c r="O510" s="35"/>
    </row>
    <row r="511" spans="3:15" x14ac:dyDescent="0.25">
      <c r="C511" s="35"/>
      <c r="E511" s="35"/>
      <c r="M511" s="35"/>
      <c r="O511" s="35"/>
    </row>
    <row r="512" spans="3:15" x14ac:dyDescent="0.25">
      <c r="C512" s="35"/>
      <c r="E512" s="35"/>
      <c r="M512" s="35"/>
      <c r="O512" s="35"/>
    </row>
    <row r="513" spans="3:15" x14ac:dyDescent="0.25">
      <c r="C513" s="35"/>
      <c r="E513" s="35"/>
      <c r="M513" s="35"/>
      <c r="O513" s="35"/>
    </row>
    <row r="514" spans="3:15" x14ac:dyDescent="0.25">
      <c r="C514" s="35"/>
      <c r="E514" s="35"/>
      <c r="M514" s="35"/>
      <c r="O514" s="35"/>
    </row>
    <row r="515" spans="3:15" x14ac:dyDescent="0.25">
      <c r="C515" s="35"/>
      <c r="E515" s="35"/>
      <c r="M515" s="35"/>
      <c r="O515" s="35"/>
    </row>
    <row r="516" spans="3:15" x14ac:dyDescent="0.25">
      <c r="C516" s="35"/>
      <c r="E516" s="35"/>
      <c r="M516" s="35"/>
      <c r="O516" s="35"/>
    </row>
    <row r="517" spans="3:15" x14ac:dyDescent="0.25">
      <c r="C517" s="35"/>
      <c r="E517" s="35"/>
      <c r="M517" s="35"/>
      <c r="O517" s="35"/>
    </row>
    <row r="518" spans="3:15" x14ac:dyDescent="0.25">
      <c r="C518" s="35"/>
      <c r="E518" s="35"/>
      <c r="M518" s="35"/>
      <c r="O518" s="35"/>
    </row>
    <row r="519" spans="3:15" x14ac:dyDescent="0.25">
      <c r="C519" s="35"/>
      <c r="E519" s="35"/>
      <c r="M519" s="35"/>
      <c r="O519" s="35"/>
    </row>
    <row r="520" spans="3:15" x14ac:dyDescent="0.25">
      <c r="C520" s="35"/>
      <c r="E520" s="35"/>
      <c r="M520" s="35"/>
      <c r="O520" s="35"/>
    </row>
    <row r="521" spans="3:15" x14ac:dyDescent="0.25">
      <c r="C521" s="35"/>
      <c r="E521" s="35"/>
      <c r="M521" s="35"/>
      <c r="O521" s="35"/>
    </row>
    <row r="522" spans="3:15" x14ac:dyDescent="0.25">
      <c r="C522" s="35"/>
      <c r="E522" s="35"/>
      <c r="M522" s="35"/>
      <c r="O522" s="35"/>
    </row>
    <row r="523" spans="3:15" x14ac:dyDescent="0.25">
      <c r="C523" s="35"/>
      <c r="E523" s="35"/>
      <c r="M523" s="35"/>
      <c r="O523" s="35"/>
    </row>
    <row r="524" spans="3:15" x14ac:dyDescent="0.25">
      <c r="C524" s="35"/>
      <c r="E524" s="35"/>
      <c r="M524" s="35"/>
      <c r="O524" s="35"/>
    </row>
    <row r="525" spans="3:15" x14ac:dyDescent="0.25">
      <c r="C525" s="35"/>
      <c r="E525" s="35"/>
      <c r="M525" s="35"/>
      <c r="O525" s="35"/>
    </row>
    <row r="526" spans="3:15" x14ac:dyDescent="0.25">
      <c r="C526" s="35"/>
      <c r="E526" s="35"/>
      <c r="M526" s="35"/>
      <c r="O526" s="35"/>
    </row>
    <row r="527" spans="3:15" x14ac:dyDescent="0.25">
      <c r="C527" s="35"/>
      <c r="E527" s="35"/>
      <c r="M527" s="35"/>
      <c r="O527" s="35"/>
    </row>
    <row r="528" spans="3:15" x14ac:dyDescent="0.25">
      <c r="C528" s="35"/>
      <c r="E528" s="35"/>
      <c r="M528" s="35"/>
      <c r="O528" s="35"/>
    </row>
    <row r="529" spans="3:15" x14ac:dyDescent="0.25">
      <c r="C529" s="35"/>
      <c r="E529" s="35"/>
      <c r="M529" s="35"/>
      <c r="O529" s="35"/>
    </row>
    <row r="530" spans="3:15" x14ac:dyDescent="0.25">
      <c r="C530" s="35"/>
      <c r="E530" s="35"/>
      <c r="M530" s="35"/>
      <c r="O530" s="35"/>
    </row>
    <row r="531" spans="3:15" x14ac:dyDescent="0.25">
      <c r="C531" s="35"/>
      <c r="E531" s="35"/>
      <c r="M531" s="35"/>
      <c r="O531" s="35"/>
    </row>
    <row r="532" spans="3:15" x14ac:dyDescent="0.25">
      <c r="C532" s="35"/>
      <c r="E532" s="35"/>
      <c r="M532" s="35"/>
      <c r="O532" s="35"/>
    </row>
    <row r="533" spans="3:15" x14ac:dyDescent="0.25">
      <c r="C533" s="35"/>
      <c r="E533" s="35"/>
      <c r="M533" s="35"/>
      <c r="O533" s="35"/>
    </row>
    <row r="534" spans="3:15" x14ac:dyDescent="0.25">
      <c r="C534" s="35"/>
      <c r="E534" s="35"/>
      <c r="M534" s="35"/>
      <c r="O534" s="35"/>
    </row>
    <row r="535" spans="3:15" x14ac:dyDescent="0.25">
      <c r="C535" s="35"/>
      <c r="E535" s="35"/>
      <c r="M535" s="35"/>
      <c r="O535" s="35"/>
    </row>
    <row r="536" spans="3:15" x14ac:dyDescent="0.25">
      <c r="C536" s="35"/>
      <c r="E536" s="35"/>
      <c r="M536" s="35"/>
      <c r="O536" s="35"/>
    </row>
    <row r="537" spans="3:15" x14ac:dyDescent="0.25">
      <c r="C537" s="35"/>
      <c r="E537" s="35"/>
      <c r="M537" s="35"/>
      <c r="O537" s="35"/>
    </row>
    <row r="538" spans="3:15" x14ac:dyDescent="0.25">
      <c r="C538" s="35"/>
      <c r="E538" s="35"/>
      <c r="M538" s="35"/>
      <c r="O538" s="35"/>
    </row>
    <row r="539" spans="3:15" x14ac:dyDescent="0.25">
      <c r="C539" s="35"/>
      <c r="E539" s="35"/>
      <c r="M539" s="35"/>
      <c r="O539" s="35"/>
    </row>
    <row r="596" spans="3:15" x14ac:dyDescent="0.25">
      <c r="C596" s="35"/>
      <c r="E596" s="35"/>
      <c r="M596" s="35"/>
      <c r="O596" s="35"/>
    </row>
    <row r="597" spans="3:15" x14ac:dyDescent="0.25">
      <c r="C597" s="35"/>
      <c r="E597" s="35"/>
      <c r="M597" s="35"/>
      <c r="O597" s="35"/>
    </row>
    <row r="598" spans="3:15" x14ac:dyDescent="0.25">
      <c r="C598" s="35"/>
      <c r="E598" s="35"/>
      <c r="M598" s="35"/>
      <c r="O598" s="35"/>
    </row>
    <row r="599" spans="3:15" x14ac:dyDescent="0.25">
      <c r="C599" s="35"/>
      <c r="E599" s="35"/>
      <c r="M599" s="35"/>
      <c r="O599" s="35"/>
    </row>
    <row r="600" spans="3:15" x14ac:dyDescent="0.25">
      <c r="C600" s="35"/>
      <c r="E600" s="35"/>
      <c r="M600" s="35"/>
      <c r="O600" s="35"/>
    </row>
    <row r="601" spans="3:15" x14ac:dyDescent="0.25">
      <c r="C601" s="35"/>
      <c r="E601" s="35"/>
      <c r="M601" s="35"/>
      <c r="O601" s="35"/>
    </row>
    <row r="602" spans="3:15" x14ac:dyDescent="0.25">
      <c r="C602" s="35"/>
      <c r="E602" s="35"/>
      <c r="M602" s="35"/>
      <c r="O602" s="35"/>
    </row>
    <row r="603" spans="3:15" x14ac:dyDescent="0.25">
      <c r="C603" s="35"/>
      <c r="E603" s="35"/>
      <c r="M603" s="35"/>
      <c r="O603" s="35"/>
    </row>
    <row r="604" spans="3:15" x14ac:dyDescent="0.25">
      <c r="C604" s="35"/>
      <c r="E604" s="35"/>
      <c r="M604" s="35"/>
      <c r="O604" s="35"/>
    </row>
    <row r="605" spans="3:15" x14ac:dyDescent="0.25">
      <c r="C605" s="35"/>
      <c r="E605" s="35"/>
      <c r="M605" s="35"/>
      <c r="O605" s="35"/>
    </row>
    <row r="606" spans="3:15" x14ac:dyDescent="0.25">
      <c r="C606" s="35"/>
      <c r="E606" s="35"/>
      <c r="M606" s="35"/>
      <c r="O606" s="35"/>
    </row>
    <row r="607" spans="3:15" x14ac:dyDescent="0.25">
      <c r="C607" s="35"/>
      <c r="E607" s="35"/>
      <c r="M607" s="35"/>
      <c r="O607" s="35"/>
    </row>
    <row r="608" spans="3:15" x14ac:dyDescent="0.25">
      <c r="C608" s="35"/>
      <c r="E608" s="35"/>
      <c r="M608" s="35"/>
      <c r="O608" s="35"/>
    </row>
    <row r="609" spans="3:15" x14ac:dyDescent="0.25">
      <c r="C609" s="35"/>
      <c r="E609" s="35"/>
      <c r="M609" s="35"/>
      <c r="O609" s="35"/>
    </row>
    <row r="610" spans="3:15" x14ac:dyDescent="0.25">
      <c r="C610" s="35"/>
      <c r="E610" s="35"/>
      <c r="M610" s="35"/>
      <c r="O610" s="35"/>
    </row>
    <row r="611" spans="3:15" x14ac:dyDescent="0.25">
      <c r="C611" s="35"/>
      <c r="E611" s="35"/>
      <c r="M611" s="35"/>
      <c r="O611" s="35"/>
    </row>
    <row r="612" spans="3:15" x14ac:dyDescent="0.25">
      <c r="C612" s="35"/>
      <c r="E612" s="35"/>
      <c r="M612" s="35"/>
      <c r="O612" s="35"/>
    </row>
    <row r="613" spans="3:15" x14ac:dyDescent="0.25">
      <c r="C613" s="35"/>
      <c r="E613" s="35"/>
      <c r="M613" s="35"/>
      <c r="O613" s="35"/>
    </row>
    <row r="614" spans="3:15" x14ac:dyDescent="0.25">
      <c r="C614" s="35"/>
      <c r="E614" s="35"/>
      <c r="M614" s="35"/>
      <c r="O614" s="35"/>
    </row>
    <row r="615" spans="3:15" x14ac:dyDescent="0.25">
      <c r="C615" s="35"/>
      <c r="E615" s="35"/>
      <c r="M615" s="35"/>
      <c r="O615" s="35"/>
    </row>
    <row r="616" spans="3:15" x14ac:dyDescent="0.25">
      <c r="C616" s="35"/>
      <c r="E616" s="35"/>
      <c r="M616" s="35"/>
      <c r="O616" s="35"/>
    </row>
    <row r="617" spans="3:15" x14ac:dyDescent="0.25">
      <c r="C617" s="35"/>
      <c r="E617" s="35"/>
      <c r="M617" s="35"/>
      <c r="O617" s="35"/>
    </row>
    <row r="618" spans="3:15" x14ac:dyDescent="0.25">
      <c r="C618" s="35"/>
      <c r="E618" s="35"/>
      <c r="M618" s="35"/>
      <c r="O618" s="35"/>
    </row>
    <row r="619" spans="3:15" x14ac:dyDescent="0.25">
      <c r="C619" s="35"/>
      <c r="E619" s="35"/>
      <c r="M619" s="35"/>
      <c r="O619" s="35"/>
    </row>
    <row r="620" spans="3:15" x14ac:dyDescent="0.25">
      <c r="C620" s="35"/>
      <c r="E620" s="35"/>
      <c r="M620" s="35"/>
      <c r="O620" s="35"/>
    </row>
    <row r="621" spans="3:15" x14ac:dyDescent="0.25">
      <c r="C621" s="35"/>
      <c r="E621" s="35"/>
      <c r="M621" s="35"/>
      <c r="O621" s="35"/>
    </row>
    <row r="622" spans="3:15" x14ac:dyDescent="0.25">
      <c r="C622" s="35"/>
      <c r="E622" s="35"/>
      <c r="M622" s="35"/>
      <c r="O622" s="35"/>
    </row>
    <row r="623" spans="3:15" x14ac:dyDescent="0.25">
      <c r="C623" s="35"/>
      <c r="E623" s="35"/>
      <c r="M623" s="35"/>
      <c r="O623" s="35"/>
    </row>
    <row r="624" spans="3:15" x14ac:dyDescent="0.25">
      <c r="C624" s="35"/>
      <c r="E624" s="35"/>
      <c r="M624" s="35"/>
      <c r="O624" s="35"/>
    </row>
    <row r="625" spans="3:15" x14ac:dyDescent="0.25">
      <c r="C625" s="35"/>
      <c r="E625" s="35"/>
      <c r="M625" s="35"/>
      <c r="O625" s="35"/>
    </row>
    <row r="626" spans="3:15" x14ac:dyDescent="0.25">
      <c r="C626" s="35"/>
      <c r="E626" s="35"/>
      <c r="M626" s="35"/>
      <c r="O626" s="35"/>
    </row>
    <row r="627" spans="3:15" x14ac:dyDescent="0.25">
      <c r="C627" s="35"/>
      <c r="E627" s="35"/>
      <c r="M627" s="35"/>
      <c r="O627" s="35"/>
    </row>
    <row r="628" spans="3:15" x14ac:dyDescent="0.25">
      <c r="C628" s="35"/>
      <c r="E628" s="35"/>
      <c r="M628" s="35"/>
      <c r="O628" s="35"/>
    </row>
    <row r="629" spans="3:15" x14ac:dyDescent="0.25">
      <c r="C629" s="35"/>
      <c r="E629" s="35"/>
      <c r="M629" s="35"/>
      <c r="O629" s="35"/>
    </row>
    <row r="630" spans="3:15" x14ac:dyDescent="0.25">
      <c r="C630" s="35"/>
      <c r="E630" s="35"/>
      <c r="M630" s="35"/>
      <c r="O630" s="35"/>
    </row>
    <row r="631" spans="3:15" x14ac:dyDescent="0.25">
      <c r="C631" s="35"/>
      <c r="E631" s="35"/>
      <c r="M631" s="35"/>
      <c r="O631" s="35"/>
    </row>
    <row r="632" spans="3:15" x14ac:dyDescent="0.25">
      <c r="C632" s="35"/>
      <c r="E632" s="35"/>
      <c r="M632" s="35"/>
      <c r="O632" s="35"/>
    </row>
    <row r="633" spans="3:15" x14ac:dyDescent="0.25">
      <c r="C633" s="35"/>
      <c r="E633" s="35"/>
      <c r="M633" s="35"/>
      <c r="O633" s="35"/>
    </row>
    <row r="634" spans="3:15" x14ac:dyDescent="0.25">
      <c r="C634" s="35"/>
      <c r="E634" s="35"/>
      <c r="M634" s="35"/>
      <c r="O634" s="35"/>
    </row>
    <row r="635" spans="3:15" x14ac:dyDescent="0.25">
      <c r="C635" s="35"/>
      <c r="E635" s="35"/>
      <c r="M635" s="35"/>
      <c r="O635" s="35"/>
    </row>
    <row r="636" spans="3:15" x14ac:dyDescent="0.25">
      <c r="C636" s="35"/>
      <c r="E636" s="35"/>
      <c r="M636" s="35"/>
      <c r="O636" s="35"/>
    </row>
    <row r="637" spans="3:15" x14ac:dyDescent="0.25">
      <c r="C637" s="35"/>
      <c r="E637" s="35"/>
      <c r="M637" s="35"/>
      <c r="O637" s="35"/>
    </row>
    <row r="638" spans="3:15" x14ac:dyDescent="0.25">
      <c r="C638" s="35"/>
      <c r="E638" s="35"/>
      <c r="M638" s="35"/>
      <c r="O638" s="35"/>
    </row>
    <row r="639" spans="3:15" x14ac:dyDescent="0.25">
      <c r="C639" s="35"/>
      <c r="E639" s="35"/>
      <c r="M639" s="35"/>
      <c r="O639" s="35"/>
    </row>
    <row r="640" spans="3:15" x14ac:dyDescent="0.25">
      <c r="C640" s="35"/>
      <c r="E640" s="35"/>
      <c r="M640" s="35"/>
      <c r="O640" s="35"/>
    </row>
    <row r="641" spans="3:15" x14ac:dyDescent="0.25">
      <c r="C641" s="35"/>
      <c r="E641" s="35"/>
      <c r="M641" s="35"/>
      <c r="O641" s="35"/>
    </row>
    <row r="642" spans="3:15" x14ac:dyDescent="0.25">
      <c r="C642" s="35"/>
      <c r="E642" s="35"/>
      <c r="M642" s="35"/>
      <c r="O642" s="35"/>
    </row>
    <row r="643" spans="3:15" x14ac:dyDescent="0.25">
      <c r="C643" s="35"/>
      <c r="E643" s="35"/>
      <c r="M643" s="35"/>
      <c r="O643" s="35"/>
    </row>
    <row r="644" spans="3:15" x14ac:dyDescent="0.25">
      <c r="C644" s="35"/>
      <c r="E644" s="35"/>
      <c r="M644" s="35"/>
      <c r="O644" s="35"/>
    </row>
    <row r="645" spans="3:15" x14ac:dyDescent="0.25">
      <c r="C645" s="35"/>
      <c r="E645" s="35"/>
      <c r="M645" s="35"/>
      <c r="O645" s="35"/>
    </row>
    <row r="646" spans="3:15" x14ac:dyDescent="0.25">
      <c r="C646" s="35"/>
      <c r="E646" s="35"/>
      <c r="M646" s="35"/>
      <c r="O646" s="35"/>
    </row>
    <row r="647" spans="3:15" x14ac:dyDescent="0.25">
      <c r="C647" s="35"/>
      <c r="E647" s="35"/>
      <c r="M647" s="35"/>
      <c r="O647" s="35"/>
    </row>
    <row r="648" spans="3:15" x14ac:dyDescent="0.25">
      <c r="C648" s="35"/>
      <c r="E648" s="35"/>
      <c r="M648" s="35"/>
      <c r="O648" s="35"/>
    </row>
    <row r="649" spans="3:15" x14ac:dyDescent="0.25">
      <c r="C649" s="35"/>
      <c r="E649" s="35"/>
      <c r="M649" s="35"/>
      <c r="O649" s="35"/>
    </row>
    <row r="650" spans="3:15" x14ac:dyDescent="0.25">
      <c r="C650" s="35"/>
      <c r="E650" s="35"/>
      <c r="M650" s="35"/>
      <c r="O650" s="35"/>
    </row>
    <row r="651" spans="3:15" x14ac:dyDescent="0.25">
      <c r="C651" s="35"/>
      <c r="E651" s="35"/>
      <c r="M651" s="35"/>
      <c r="O651" s="35"/>
    </row>
    <row r="652" spans="3:15" x14ac:dyDescent="0.25">
      <c r="C652" s="35"/>
      <c r="E652" s="35"/>
      <c r="M652" s="35"/>
      <c r="O652" s="35"/>
    </row>
    <row r="653" spans="3:15" x14ac:dyDescent="0.25">
      <c r="C653" s="35"/>
      <c r="E653" s="35"/>
      <c r="M653" s="35"/>
      <c r="O653" s="35"/>
    </row>
    <row r="654" spans="3:15" x14ac:dyDescent="0.25">
      <c r="C654" s="35"/>
      <c r="E654" s="35"/>
      <c r="M654" s="35"/>
      <c r="O654" s="35"/>
    </row>
    <row r="655" spans="3:15" x14ac:dyDescent="0.25">
      <c r="C655" s="35"/>
      <c r="E655" s="35"/>
      <c r="M655" s="35"/>
      <c r="O655" s="35"/>
    </row>
    <row r="656" spans="3:15" x14ac:dyDescent="0.25">
      <c r="C656" s="35"/>
      <c r="E656" s="35"/>
      <c r="M656" s="35"/>
      <c r="O656" s="35"/>
    </row>
    <row r="657" spans="3:15" x14ac:dyDescent="0.25">
      <c r="C657" s="35"/>
      <c r="E657" s="35"/>
      <c r="M657" s="35"/>
      <c r="O657" s="35"/>
    </row>
    <row r="658" spans="3:15" x14ac:dyDescent="0.25">
      <c r="C658" s="35"/>
      <c r="E658" s="35"/>
      <c r="M658" s="35"/>
      <c r="O658" s="35"/>
    </row>
    <row r="659" spans="3:15" x14ac:dyDescent="0.25">
      <c r="C659" s="35"/>
      <c r="E659" s="35"/>
      <c r="M659" s="35"/>
      <c r="O659" s="35"/>
    </row>
    <row r="660" spans="3:15" x14ac:dyDescent="0.25">
      <c r="C660" s="35"/>
      <c r="E660" s="35"/>
      <c r="M660" s="35"/>
      <c r="O660" s="35"/>
    </row>
    <row r="661" spans="3:15" x14ac:dyDescent="0.25">
      <c r="C661" s="35"/>
      <c r="E661" s="35"/>
      <c r="M661" s="35"/>
      <c r="O661" s="35"/>
    </row>
    <row r="662" spans="3:15" x14ac:dyDescent="0.25">
      <c r="C662" s="35"/>
      <c r="E662" s="35"/>
      <c r="M662" s="35"/>
      <c r="O662" s="35"/>
    </row>
    <row r="663" spans="3:15" x14ac:dyDescent="0.25">
      <c r="C663" s="35"/>
      <c r="E663" s="35"/>
      <c r="M663" s="35"/>
      <c r="O663" s="35"/>
    </row>
    <row r="664" spans="3:15" x14ac:dyDescent="0.25">
      <c r="C664" s="35"/>
      <c r="E664" s="35"/>
      <c r="M664" s="35"/>
      <c r="O664" s="35"/>
    </row>
    <row r="665" spans="3:15" x14ac:dyDescent="0.25">
      <c r="C665" s="35"/>
      <c r="E665" s="35"/>
      <c r="M665" s="35"/>
      <c r="O665" s="35"/>
    </row>
    <row r="666" spans="3:15" x14ac:dyDescent="0.25">
      <c r="C666" s="35"/>
      <c r="E666" s="35"/>
      <c r="M666" s="35"/>
      <c r="O666" s="35"/>
    </row>
    <row r="667" spans="3:15" x14ac:dyDescent="0.25">
      <c r="C667" s="35"/>
      <c r="E667" s="35"/>
      <c r="M667" s="35"/>
      <c r="O667" s="35"/>
    </row>
    <row r="668" spans="3:15" x14ac:dyDescent="0.25">
      <c r="C668" s="35"/>
      <c r="E668" s="35"/>
      <c r="M668" s="35"/>
      <c r="O668" s="35"/>
    </row>
    <row r="669" spans="3:15" x14ac:dyDescent="0.25">
      <c r="C669" s="35"/>
      <c r="E669" s="35"/>
      <c r="M669" s="35"/>
      <c r="O669" s="35"/>
    </row>
    <row r="670" spans="3:15" x14ac:dyDescent="0.25">
      <c r="C670" s="35"/>
      <c r="E670" s="35"/>
      <c r="M670" s="35"/>
      <c r="O670" s="35"/>
    </row>
    <row r="671" spans="3:15" x14ac:dyDescent="0.25">
      <c r="C671" s="35"/>
      <c r="E671" s="35"/>
      <c r="M671" s="35"/>
      <c r="O671" s="35"/>
    </row>
    <row r="672" spans="3:15" x14ac:dyDescent="0.25">
      <c r="C672" s="35"/>
      <c r="E672" s="35"/>
      <c r="M672" s="35"/>
      <c r="O672" s="35"/>
    </row>
    <row r="673" spans="3:15" x14ac:dyDescent="0.25">
      <c r="C673" s="35"/>
      <c r="E673" s="35"/>
      <c r="M673" s="35"/>
      <c r="O673" s="35"/>
    </row>
    <row r="674" spans="3:15" x14ac:dyDescent="0.25">
      <c r="C674" s="35"/>
      <c r="E674" s="35"/>
      <c r="M674" s="35"/>
      <c r="O674" s="35"/>
    </row>
    <row r="675" spans="3:15" x14ac:dyDescent="0.25">
      <c r="C675" s="35"/>
      <c r="E675" s="35"/>
      <c r="M675" s="35"/>
      <c r="O675" s="35"/>
    </row>
    <row r="676" spans="3:15" x14ac:dyDescent="0.25">
      <c r="C676" s="35"/>
      <c r="E676" s="35"/>
      <c r="M676" s="35"/>
      <c r="O676" s="35"/>
    </row>
    <row r="677" spans="3:15" x14ac:dyDescent="0.25">
      <c r="C677" s="35"/>
      <c r="E677" s="35"/>
      <c r="M677" s="35"/>
      <c r="O677" s="35"/>
    </row>
    <row r="678" spans="3:15" x14ac:dyDescent="0.25">
      <c r="C678" s="35"/>
      <c r="E678" s="35"/>
      <c r="M678" s="35"/>
      <c r="O678" s="35"/>
    </row>
    <row r="679" spans="3:15" x14ac:dyDescent="0.25">
      <c r="C679" s="35"/>
      <c r="E679" s="35"/>
      <c r="M679" s="35"/>
      <c r="O679" s="35"/>
    </row>
    <row r="680" spans="3:15" x14ac:dyDescent="0.25">
      <c r="C680" s="35"/>
      <c r="E680" s="35"/>
      <c r="M680" s="35"/>
      <c r="O680" s="35"/>
    </row>
    <row r="681" spans="3:15" x14ac:dyDescent="0.25">
      <c r="C681" s="35"/>
      <c r="E681" s="35"/>
      <c r="M681" s="35"/>
      <c r="O681" s="35"/>
    </row>
    <row r="682" spans="3:15" x14ac:dyDescent="0.25">
      <c r="C682" s="35"/>
      <c r="E682" s="35"/>
      <c r="M682" s="35"/>
      <c r="O682" s="35"/>
    </row>
    <row r="683" spans="3:15" x14ac:dyDescent="0.25">
      <c r="C683" s="35"/>
      <c r="E683" s="35"/>
      <c r="M683" s="35"/>
      <c r="O683" s="35"/>
    </row>
    <row r="684" spans="3:15" x14ac:dyDescent="0.25">
      <c r="C684" s="35"/>
      <c r="E684" s="35"/>
      <c r="M684" s="35"/>
      <c r="O684" s="35"/>
    </row>
    <row r="685" spans="3:15" x14ac:dyDescent="0.25">
      <c r="C685" s="35"/>
      <c r="E685" s="35"/>
      <c r="M685" s="35"/>
      <c r="O685" s="35"/>
    </row>
    <row r="686" spans="3:15" x14ac:dyDescent="0.25">
      <c r="C686" s="35"/>
      <c r="E686" s="35"/>
      <c r="M686" s="35"/>
      <c r="O686" s="35"/>
    </row>
    <row r="687" spans="3:15" x14ac:dyDescent="0.25">
      <c r="C687" s="35"/>
      <c r="E687" s="35"/>
      <c r="M687" s="35"/>
      <c r="O687" s="35"/>
    </row>
    <row r="688" spans="3:15" x14ac:dyDescent="0.25">
      <c r="C688" s="35"/>
      <c r="E688" s="35"/>
      <c r="M688" s="35"/>
      <c r="O688" s="35"/>
    </row>
    <row r="689" spans="3:15" x14ac:dyDescent="0.25">
      <c r="C689" s="35"/>
      <c r="E689" s="35"/>
      <c r="M689" s="35"/>
      <c r="O689" s="35"/>
    </row>
    <row r="690" spans="3:15" x14ac:dyDescent="0.25">
      <c r="C690" s="35"/>
      <c r="E690" s="35"/>
      <c r="M690" s="35"/>
      <c r="O690" s="35"/>
    </row>
    <row r="691" spans="3:15" x14ac:dyDescent="0.25">
      <c r="C691" s="35"/>
      <c r="E691" s="35"/>
      <c r="M691" s="35"/>
      <c r="O691" s="35"/>
    </row>
    <row r="692" spans="3:15" x14ac:dyDescent="0.25">
      <c r="C692" s="35"/>
      <c r="E692" s="35"/>
      <c r="M692" s="35"/>
      <c r="O692" s="35"/>
    </row>
    <row r="693" spans="3:15" x14ac:dyDescent="0.25">
      <c r="C693" s="35"/>
      <c r="E693" s="35"/>
      <c r="M693" s="35"/>
      <c r="O693" s="35"/>
    </row>
    <row r="694" spans="3:15" x14ac:dyDescent="0.25">
      <c r="C694" s="35"/>
      <c r="E694" s="35"/>
      <c r="M694" s="35"/>
      <c r="O694" s="35"/>
    </row>
    <row r="695" spans="3:15" x14ac:dyDescent="0.25">
      <c r="C695" s="35"/>
      <c r="E695" s="35"/>
      <c r="M695" s="35"/>
      <c r="O695" s="35"/>
    </row>
    <row r="696" spans="3:15" x14ac:dyDescent="0.25">
      <c r="C696" s="35"/>
      <c r="E696" s="35"/>
      <c r="M696" s="35"/>
      <c r="O696" s="35"/>
    </row>
    <row r="697" spans="3:15" x14ac:dyDescent="0.25">
      <c r="C697" s="35"/>
      <c r="E697" s="35"/>
      <c r="M697" s="35"/>
      <c r="O697" s="35"/>
    </row>
    <row r="698" spans="3:15" x14ac:dyDescent="0.25">
      <c r="C698" s="35"/>
      <c r="E698" s="35"/>
      <c r="M698" s="35"/>
      <c r="O698" s="35"/>
    </row>
    <row r="699" spans="3:15" x14ac:dyDescent="0.25">
      <c r="C699" s="35"/>
      <c r="E699" s="35"/>
      <c r="M699" s="35"/>
      <c r="O699" s="35"/>
    </row>
    <row r="700" spans="3:15" x14ac:dyDescent="0.25">
      <c r="C700" s="35"/>
      <c r="E700" s="35"/>
      <c r="M700" s="35"/>
      <c r="O700" s="35"/>
    </row>
    <row r="701" spans="3:15" x14ac:dyDescent="0.25">
      <c r="C701" s="35"/>
      <c r="E701" s="35"/>
      <c r="M701" s="35"/>
      <c r="O701" s="35"/>
    </row>
    <row r="702" spans="3:15" x14ac:dyDescent="0.25">
      <c r="C702" s="35"/>
      <c r="E702" s="35"/>
      <c r="M702" s="35"/>
      <c r="O702" s="35"/>
    </row>
    <row r="703" spans="3:15" x14ac:dyDescent="0.25">
      <c r="C703" s="35"/>
      <c r="E703" s="35"/>
      <c r="M703" s="35"/>
      <c r="O703" s="35"/>
    </row>
    <row r="704" spans="3:15" x14ac:dyDescent="0.25">
      <c r="C704" s="35"/>
      <c r="E704" s="35"/>
      <c r="M704" s="35"/>
      <c r="O704" s="35"/>
    </row>
    <row r="705" spans="3:15" x14ac:dyDescent="0.25">
      <c r="C705" s="35"/>
      <c r="E705" s="35"/>
      <c r="M705" s="35"/>
      <c r="O705" s="35"/>
    </row>
    <row r="706" spans="3:15" x14ac:dyDescent="0.25">
      <c r="C706" s="35"/>
      <c r="E706" s="35"/>
      <c r="M706" s="35"/>
      <c r="O706" s="35"/>
    </row>
    <row r="707" spans="3:15" x14ac:dyDescent="0.25">
      <c r="C707" s="35"/>
      <c r="E707" s="35"/>
      <c r="M707" s="35"/>
      <c r="O707" s="35"/>
    </row>
    <row r="708" spans="3:15" x14ac:dyDescent="0.25">
      <c r="C708" s="35"/>
      <c r="E708" s="35"/>
      <c r="M708" s="35"/>
      <c r="O708" s="35"/>
    </row>
    <row r="709" spans="3:15" x14ac:dyDescent="0.25">
      <c r="C709" s="35"/>
      <c r="E709" s="35"/>
      <c r="M709" s="35"/>
      <c r="O709" s="35"/>
    </row>
    <row r="710" spans="3:15" x14ac:dyDescent="0.25">
      <c r="C710" s="35"/>
      <c r="E710" s="35"/>
      <c r="M710" s="35"/>
      <c r="O710" s="35"/>
    </row>
    <row r="711" spans="3:15" x14ac:dyDescent="0.25">
      <c r="C711" s="35"/>
      <c r="E711" s="35"/>
      <c r="M711" s="35"/>
      <c r="O711" s="35"/>
    </row>
    <row r="712" spans="3:15" x14ac:dyDescent="0.25">
      <c r="C712" s="35"/>
      <c r="E712" s="35"/>
      <c r="M712" s="35"/>
      <c r="O712" s="35"/>
    </row>
    <row r="713" spans="3:15" x14ac:dyDescent="0.25">
      <c r="C713" s="35"/>
      <c r="E713" s="35"/>
      <c r="M713" s="35"/>
      <c r="O713" s="35"/>
    </row>
    <row r="714" spans="3:15" x14ac:dyDescent="0.25">
      <c r="C714" s="35"/>
      <c r="E714" s="35"/>
      <c r="M714" s="35"/>
      <c r="O714" s="35"/>
    </row>
    <row r="715" spans="3:15" x14ac:dyDescent="0.25">
      <c r="C715" s="35"/>
      <c r="E715" s="35"/>
      <c r="M715" s="35"/>
      <c r="O715" s="35"/>
    </row>
    <row r="716" spans="3:15" x14ac:dyDescent="0.25">
      <c r="C716" s="35"/>
      <c r="E716" s="35"/>
      <c r="M716" s="35"/>
      <c r="O716" s="35"/>
    </row>
    <row r="717" spans="3:15" x14ac:dyDescent="0.25">
      <c r="C717" s="35"/>
      <c r="E717" s="35"/>
      <c r="M717" s="35"/>
      <c r="O717" s="35"/>
    </row>
    <row r="718" spans="3:15" x14ac:dyDescent="0.25">
      <c r="C718" s="35"/>
      <c r="E718" s="35"/>
      <c r="M718" s="35"/>
      <c r="O718" s="35"/>
    </row>
    <row r="719" spans="3:15" x14ac:dyDescent="0.25">
      <c r="C719" s="35"/>
      <c r="E719" s="35"/>
      <c r="M719" s="35"/>
      <c r="O719" s="35"/>
    </row>
    <row r="720" spans="3:15" x14ac:dyDescent="0.25">
      <c r="C720" s="35"/>
      <c r="E720" s="35"/>
      <c r="M720" s="35"/>
      <c r="O720" s="35"/>
    </row>
    <row r="721" spans="3:15" x14ac:dyDescent="0.25">
      <c r="C721" s="35"/>
      <c r="E721" s="35"/>
      <c r="M721" s="35"/>
      <c r="O721" s="35"/>
    </row>
    <row r="722" spans="3:15" x14ac:dyDescent="0.25">
      <c r="C722" s="35"/>
      <c r="E722" s="35"/>
      <c r="M722" s="35"/>
      <c r="O722" s="35"/>
    </row>
    <row r="723" spans="3:15" x14ac:dyDescent="0.25">
      <c r="C723" s="35"/>
      <c r="E723" s="35"/>
      <c r="M723" s="35"/>
      <c r="O723" s="35"/>
    </row>
    <row r="724" spans="3:15" x14ac:dyDescent="0.25">
      <c r="C724" s="35"/>
      <c r="E724" s="35"/>
      <c r="M724" s="35"/>
      <c r="O724" s="35"/>
    </row>
    <row r="725" spans="3:15" x14ac:dyDescent="0.25">
      <c r="C725" s="35"/>
      <c r="E725" s="35"/>
      <c r="M725" s="35"/>
      <c r="O725" s="35"/>
    </row>
    <row r="726" spans="3:15" x14ac:dyDescent="0.25">
      <c r="C726" s="35"/>
      <c r="E726" s="35"/>
      <c r="M726" s="35"/>
      <c r="O726" s="35"/>
    </row>
    <row r="727" spans="3:15" x14ac:dyDescent="0.25">
      <c r="C727" s="35"/>
      <c r="E727" s="35"/>
      <c r="M727" s="35"/>
      <c r="O727" s="35"/>
    </row>
    <row r="728" spans="3:15" x14ac:dyDescent="0.25">
      <c r="C728" s="35"/>
      <c r="E728" s="35"/>
      <c r="M728" s="35"/>
      <c r="O728" s="35"/>
    </row>
    <row r="729" spans="3:15" x14ac:dyDescent="0.25">
      <c r="C729" s="35"/>
      <c r="E729" s="35"/>
      <c r="M729" s="35"/>
      <c r="O729" s="35"/>
    </row>
    <row r="730" spans="3:15" x14ac:dyDescent="0.25">
      <c r="C730" s="35"/>
      <c r="E730" s="35"/>
      <c r="M730" s="35"/>
      <c r="O730" s="35"/>
    </row>
    <row r="731" spans="3:15" x14ac:dyDescent="0.25">
      <c r="C731" s="35"/>
      <c r="E731" s="35"/>
      <c r="M731" s="35"/>
      <c r="O731" s="35"/>
    </row>
    <row r="732" spans="3:15" x14ac:dyDescent="0.25">
      <c r="C732" s="35"/>
      <c r="E732" s="35"/>
      <c r="M732" s="35"/>
      <c r="O732" s="35"/>
    </row>
    <row r="733" spans="3:15" x14ac:dyDescent="0.25">
      <c r="C733" s="35"/>
      <c r="E733" s="35"/>
      <c r="M733" s="35"/>
      <c r="O733" s="35"/>
    </row>
    <row r="734" spans="3:15" x14ac:dyDescent="0.25">
      <c r="C734" s="35"/>
      <c r="E734" s="35"/>
      <c r="M734" s="35"/>
      <c r="O734" s="35"/>
    </row>
    <row r="735" spans="3:15" x14ac:dyDescent="0.25">
      <c r="C735" s="35"/>
      <c r="E735" s="35"/>
      <c r="M735" s="35"/>
      <c r="O735" s="35"/>
    </row>
    <row r="736" spans="3:15" x14ac:dyDescent="0.25">
      <c r="C736" s="35"/>
      <c r="E736" s="35"/>
      <c r="M736" s="35"/>
      <c r="O736" s="35"/>
    </row>
    <row r="737" spans="3:15" x14ac:dyDescent="0.25">
      <c r="C737" s="35"/>
      <c r="E737" s="35"/>
      <c r="M737" s="35"/>
      <c r="O737" s="35"/>
    </row>
    <row r="738" spans="3:15" x14ac:dyDescent="0.25">
      <c r="C738" s="35"/>
      <c r="E738" s="35"/>
      <c r="M738" s="35"/>
      <c r="O738" s="35"/>
    </row>
    <row r="739" spans="3:15" x14ac:dyDescent="0.25">
      <c r="C739" s="35"/>
      <c r="E739" s="35"/>
      <c r="M739" s="35"/>
      <c r="O739" s="35"/>
    </row>
    <row r="740" spans="3:15" x14ac:dyDescent="0.25">
      <c r="C740" s="35"/>
      <c r="E740" s="35"/>
      <c r="M740" s="35"/>
      <c r="O740" s="35"/>
    </row>
    <row r="741" spans="3:15" x14ac:dyDescent="0.25">
      <c r="C741" s="35"/>
      <c r="E741" s="35"/>
      <c r="M741" s="35"/>
      <c r="O741" s="35"/>
    </row>
    <row r="742" spans="3:15" x14ac:dyDescent="0.25">
      <c r="C742" s="35"/>
      <c r="E742" s="35"/>
      <c r="M742" s="35"/>
      <c r="O742" s="35"/>
    </row>
    <row r="743" spans="3:15" x14ac:dyDescent="0.25">
      <c r="C743" s="35"/>
      <c r="E743" s="35"/>
      <c r="M743" s="35"/>
      <c r="O743" s="35"/>
    </row>
    <row r="744" spans="3:15" x14ac:dyDescent="0.25">
      <c r="C744" s="35"/>
      <c r="E744" s="35"/>
      <c r="M744" s="35"/>
      <c r="O744" s="35"/>
    </row>
    <row r="745" spans="3:15" x14ac:dyDescent="0.25">
      <c r="C745" s="35"/>
      <c r="E745" s="35"/>
      <c r="M745" s="35"/>
      <c r="O745" s="35"/>
    </row>
    <row r="746" spans="3:15" x14ac:dyDescent="0.25">
      <c r="C746" s="35"/>
      <c r="E746" s="35"/>
      <c r="M746" s="35"/>
      <c r="O746" s="35"/>
    </row>
    <row r="747" spans="3:15" x14ac:dyDescent="0.25">
      <c r="C747" s="35"/>
      <c r="E747" s="35"/>
      <c r="M747" s="35"/>
      <c r="O747" s="35"/>
    </row>
    <row r="748" spans="3:15" x14ac:dyDescent="0.25">
      <c r="C748" s="35"/>
      <c r="E748" s="35"/>
      <c r="M748" s="35"/>
      <c r="O748" s="35"/>
    </row>
    <row r="749" spans="3:15" x14ac:dyDescent="0.25">
      <c r="C749" s="35"/>
      <c r="E749" s="35"/>
      <c r="M749" s="35"/>
      <c r="O749" s="35"/>
    </row>
    <row r="750" spans="3:15" x14ac:dyDescent="0.25">
      <c r="C750" s="35"/>
      <c r="E750" s="35"/>
      <c r="M750" s="35"/>
      <c r="O750" s="35"/>
    </row>
    <row r="751" spans="3:15" x14ac:dyDescent="0.25">
      <c r="C751" s="35"/>
      <c r="E751" s="35"/>
      <c r="M751" s="35"/>
      <c r="O751" s="35"/>
    </row>
    <row r="752" spans="3:15" x14ac:dyDescent="0.25">
      <c r="C752" s="35"/>
      <c r="E752" s="35"/>
      <c r="M752" s="35"/>
      <c r="O752" s="35"/>
    </row>
    <row r="753" spans="3:15" x14ac:dyDescent="0.25">
      <c r="C753" s="35"/>
      <c r="E753" s="35"/>
      <c r="M753" s="35"/>
      <c r="O753" s="35"/>
    </row>
    <row r="754" spans="3:15" x14ac:dyDescent="0.25">
      <c r="C754" s="35"/>
      <c r="E754" s="35"/>
      <c r="M754" s="35"/>
      <c r="O754" s="35"/>
    </row>
    <row r="755" spans="3:15" x14ac:dyDescent="0.25">
      <c r="C755" s="35"/>
      <c r="E755" s="35"/>
      <c r="M755" s="35"/>
      <c r="O755" s="35"/>
    </row>
    <row r="756" spans="3:15" x14ac:dyDescent="0.25">
      <c r="C756" s="35"/>
      <c r="E756" s="35"/>
      <c r="M756" s="35"/>
      <c r="O756" s="35"/>
    </row>
    <row r="757" spans="3:15" x14ac:dyDescent="0.25">
      <c r="C757" s="35"/>
      <c r="E757" s="35"/>
      <c r="M757" s="35"/>
      <c r="O757" s="35"/>
    </row>
    <row r="758" spans="3:15" x14ac:dyDescent="0.25">
      <c r="C758" s="35"/>
      <c r="E758" s="35"/>
      <c r="M758" s="35"/>
      <c r="O758" s="35"/>
    </row>
    <row r="759" spans="3:15" x14ac:dyDescent="0.25">
      <c r="C759" s="35"/>
      <c r="E759" s="35"/>
      <c r="M759" s="35"/>
      <c r="O759" s="35"/>
    </row>
    <row r="760" spans="3:15" x14ac:dyDescent="0.25">
      <c r="C760" s="35"/>
      <c r="E760" s="35"/>
      <c r="M760" s="35"/>
      <c r="O760" s="35"/>
    </row>
    <row r="761" spans="3:15" x14ac:dyDescent="0.25">
      <c r="C761" s="35"/>
      <c r="E761" s="35"/>
      <c r="M761" s="35"/>
      <c r="O761" s="35"/>
    </row>
    <row r="762" spans="3:15" x14ac:dyDescent="0.25">
      <c r="C762" s="35"/>
      <c r="E762" s="35"/>
      <c r="M762" s="35"/>
      <c r="O762" s="35"/>
    </row>
    <row r="763" spans="3:15" x14ac:dyDescent="0.25">
      <c r="C763" s="35"/>
      <c r="E763" s="35"/>
      <c r="M763" s="35"/>
      <c r="O763" s="35"/>
    </row>
    <row r="764" spans="3:15" x14ac:dyDescent="0.25">
      <c r="C764" s="35"/>
      <c r="E764" s="35"/>
      <c r="M764" s="35"/>
      <c r="O764" s="35"/>
    </row>
    <row r="765" spans="3:15" x14ac:dyDescent="0.25">
      <c r="C765" s="35"/>
      <c r="E765" s="35"/>
      <c r="M765" s="35"/>
      <c r="O765" s="35"/>
    </row>
    <row r="766" spans="3:15" x14ac:dyDescent="0.25">
      <c r="C766" s="35"/>
      <c r="E766" s="35"/>
      <c r="M766" s="35"/>
      <c r="O766" s="35"/>
    </row>
    <row r="767" spans="3:15" x14ac:dyDescent="0.25">
      <c r="C767" s="35"/>
      <c r="E767" s="35"/>
      <c r="M767" s="35"/>
      <c r="O767" s="35"/>
    </row>
    <row r="768" spans="3:15" x14ac:dyDescent="0.25">
      <c r="C768" s="35"/>
      <c r="E768" s="35"/>
      <c r="M768" s="35"/>
      <c r="O768" s="35"/>
    </row>
    <row r="769" spans="3:15" x14ac:dyDescent="0.25">
      <c r="C769" s="35"/>
      <c r="E769" s="35"/>
      <c r="M769" s="35"/>
      <c r="O769" s="35"/>
    </row>
    <row r="770" spans="3:15" x14ac:dyDescent="0.25">
      <c r="C770" s="35"/>
      <c r="E770" s="35"/>
      <c r="M770" s="35"/>
      <c r="O770" s="35"/>
    </row>
    <row r="771" spans="3:15" x14ac:dyDescent="0.25">
      <c r="C771" s="35"/>
      <c r="E771" s="35"/>
      <c r="M771" s="35"/>
      <c r="O771" s="35"/>
    </row>
    <row r="772" spans="3:15" x14ac:dyDescent="0.25">
      <c r="C772" s="35"/>
      <c r="E772" s="35"/>
      <c r="M772" s="35"/>
      <c r="O772" s="35"/>
    </row>
    <row r="773" spans="3:15" x14ac:dyDescent="0.25">
      <c r="C773" s="35"/>
      <c r="E773" s="35"/>
      <c r="M773" s="35"/>
      <c r="O773" s="35"/>
    </row>
    <row r="774" spans="3:15" x14ac:dyDescent="0.25">
      <c r="C774" s="35"/>
      <c r="E774" s="35"/>
      <c r="M774" s="35"/>
      <c r="O774" s="35"/>
    </row>
    <row r="775" spans="3:15" x14ac:dyDescent="0.25">
      <c r="C775" s="35"/>
      <c r="E775" s="35"/>
      <c r="M775" s="35"/>
      <c r="O775" s="35"/>
    </row>
    <row r="776" spans="3:15" x14ac:dyDescent="0.25">
      <c r="C776" s="35"/>
      <c r="E776" s="35"/>
      <c r="M776" s="35"/>
      <c r="O776" s="35"/>
    </row>
    <row r="777" spans="3:15" x14ac:dyDescent="0.25">
      <c r="C777" s="35"/>
      <c r="E777" s="35"/>
      <c r="M777" s="35"/>
      <c r="O777" s="35"/>
    </row>
    <row r="778" spans="3:15" x14ac:dyDescent="0.25">
      <c r="C778" s="35"/>
      <c r="E778" s="35"/>
      <c r="M778" s="35"/>
      <c r="O778" s="35"/>
    </row>
    <row r="779" spans="3:15" x14ac:dyDescent="0.25">
      <c r="C779" s="35"/>
      <c r="E779" s="35"/>
      <c r="M779" s="35"/>
      <c r="O779" s="35"/>
    </row>
    <row r="780" spans="3:15" x14ac:dyDescent="0.25">
      <c r="C780" s="35"/>
      <c r="E780" s="35"/>
      <c r="M780" s="35"/>
      <c r="O780" s="35"/>
    </row>
    <row r="781" spans="3:15" x14ac:dyDescent="0.25">
      <c r="C781" s="35"/>
      <c r="E781" s="35"/>
      <c r="M781" s="35"/>
      <c r="O781" s="35"/>
    </row>
    <row r="782" spans="3:15" x14ac:dyDescent="0.25">
      <c r="C782" s="35"/>
      <c r="E782" s="35"/>
      <c r="M782" s="35"/>
      <c r="O782" s="35"/>
    </row>
    <row r="783" spans="3:15" x14ac:dyDescent="0.25">
      <c r="C783" s="35"/>
      <c r="E783" s="35"/>
      <c r="M783" s="35"/>
      <c r="O783" s="35"/>
    </row>
    <row r="784" spans="3:15" x14ac:dyDescent="0.25">
      <c r="C784" s="35"/>
      <c r="E784" s="35"/>
      <c r="M784" s="35"/>
      <c r="O784" s="35"/>
    </row>
    <row r="785" spans="3:15" x14ac:dyDescent="0.25">
      <c r="C785" s="35"/>
      <c r="E785" s="35"/>
      <c r="M785" s="35"/>
      <c r="O785" s="35"/>
    </row>
    <row r="786" spans="3:15" x14ac:dyDescent="0.25">
      <c r="C786" s="35"/>
      <c r="E786" s="35"/>
      <c r="M786" s="35"/>
      <c r="O786" s="35"/>
    </row>
    <row r="787" spans="3:15" x14ac:dyDescent="0.25">
      <c r="C787" s="35"/>
      <c r="E787" s="35"/>
      <c r="M787" s="35"/>
      <c r="O787" s="35"/>
    </row>
    <row r="788" spans="3:15" x14ac:dyDescent="0.25">
      <c r="C788" s="35"/>
      <c r="E788" s="35"/>
      <c r="M788" s="35"/>
      <c r="O788" s="35"/>
    </row>
    <row r="789" spans="3:15" x14ac:dyDescent="0.25">
      <c r="C789" s="35"/>
      <c r="E789" s="35"/>
      <c r="M789" s="35"/>
      <c r="O789" s="35"/>
    </row>
    <row r="790" spans="3:15" x14ac:dyDescent="0.25">
      <c r="C790" s="35"/>
      <c r="E790" s="35"/>
      <c r="M790" s="35"/>
      <c r="O790" s="35"/>
    </row>
    <row r="791" spans="3:15" x14ac:dyDescent="0.25">
      <c r="C791" s="35"/>
      <c r="E791" s="35"/>
      <c r="M791" s="35"/>
      <c r="O791" s="35"/>
    </row>
    <row r="792" spans="3:15" x14ac:dyDescent="0.25">
      <c r="C792" s="35"/>
      <c r="E792" s="35"/>
      <c r="M792" s="35"/>
      <c r="O792" s="35"/>
    </row>
    <row r="793" spans="3:15" x14ac:dyDescent="0.25">
      <c r="C793" s="35"/>
      <c r="E793" s="35"/>
      <c r="M793" s="35"/>
      <c r="O793" s="35"/>
    </row>
    <row r="794" spans="3:15" x14ac:dyDescent="0.25">
      <c r="C794" s="35"/>
      <c r="E794" s="35"/>
      <c r="M794" s="35"/>
      <c r="O794" s="35"/>
    </row>
    <row r="795" spans="3:15" x14ac:dyDescent="0.25">
      <c r="C795" s="35"/>
      <c r="E795" s="35"/>
      <c r="M795" s="35"/>
      <c r="O795" s="35"/>
    </row>
    <row r="796" spans="3:15" x14ac:dyDescent="0.25">
      <c r="C796" s="35"/>
      <c r="E796" s="35"/>
      <c r="M796" s="35"/>
      <c r="O796" s="35"/>
    </row>
    <row r="797" spans="3:15" x14ac:dyDescent="0.25">
      <c r="C797" s="35"/>
      <c r="E797" s="35"/>
      <c r="M797" s="35"/>
      <c r="O797" s="35"/>
    </row>
    <row r="798" spans="3:15" x14ac:dyDescent="0.25">
      <c r="C798" s="35"/>
      <c r="E798" s="35"/>
      <c r="M798" s="35"/>
      <c r="O798" s="35"/>
    </row>
    <row r="799" spans="3:15" x14ac:dyDescent="0.25">
      <c r="C799" s="35"/>
      <c r="E799" s="35"/>
      <c r="M799" s="35"/>
      <c r="O799" s="35"/>
    </row>
    <row r="800" spans="3:15" x14ac:dyDescent="0.25">
      <c r="C800" s="35"/>
      <c r="E800" s="35"/>
      <c r="M800" s="35"/>
      <c r="O800" s="35"/>
    </row>
    <row r="801" spans="3:15" x14ac:dyDescent="0.25">
      <c r="C801" s="35"/>
      <c r="E801" s="35"/>
      <c r="M801" s="35"/>
      <c r="O801" s="35"/>
    </row>
    <row r="802" spans="3:15" x14ac:dyDescent="0.25">
      <c r="C802" s="35"/>
      <c r="E802" s="35"/>
      <c r="M802" s="35"/>
      <c r="O802" s="35"/>
    </row>
    <row r="803" spans="3:15" x14ac:dyDescent="0.25">
      <c r="C803" s="35"/>
      <c r="E803" s="35"/>
      <c r="M803" s="35"/>
      <c r="O803" s="35"/>
    </row>
    <row r="804" spans="3:15" x14ac:dyDescent="0.25">
      <c r="C804" s="35"/>
      <c r="E804" s="35"/>
      <c r="M804" s="35"/>
      <c r="O804" s="35"/>
    </row>
    <row r="805" spans="3:15" x14ac:dyDescent="0.25">
      <c r="C805" s="35"/>
      <c r="E805" s="35"/>
      <c r="M805" s="35"/>
      <c r="O805" s="35"/>
    </row>
    <row r="806" spans="3:15" x14ac:dyDescent="0.25">
      <c r="C806" s="35"/>
      <c r="E806" s="35"/>
      <c r="M806" s="35"/>
      <c r="O806" s="35"/>
    </row>
    <row r="807" spans="3:15" x14ac:dyDescent="0.25">
      <c r="C807" s="35"/>
      <c r="E807" s="35"/>
      <c r="M807" s="35"/>
      <c r="O807" s="35"/>
    </row>
    <row r="808" spans="3:15" x14ac:dyDescent="0.25">
      <c r="C808" s="35"/>
      <c r="E808" s="35"/>
      <c r="M808" s="35"/>
      <c r="O808" s="35"/>
    </row>
    <row r="809" spans="3:15" x14ac:dyDescent="0.25">
      <c r="C809" s="35"/>
      <c r="E809" s="35"/>
      <c r="M809" s="35"/>
      <c r="O809" s="35"/>
    </row>
    <row r="810" spans="3:15" x14ac:dyDescent="0.25">
      <c r="C810" s="35"/>
      <c r="E810" s="35"/>
      <c r="M810" s="35"/>
      <c r="O810" s="35"/>
    </row>
    <row r="811" spans="3:15" x14ac:dyDescent="0.25">
      <c r="C811" s="35"/>
      <c r="E811" s="35"/>
      <c r="M811" s="35"/>
      <c r="O811" s="35"/>
    </row>
    <row r="812" spans="3:15" x14ac:dyDescent="0.25">
      <c r="C812" s="35"/>
      <c r="E812" s="35"/>
      <c r="M812" s="35"/>
      <c r="O812" s="35"/>
    </row>
    <row r="813" spans="3:15" x14ac:dyDescent="0.25">
      <c r="C813" s="35"/>
      <c r="E813" s="35"/>
      <c r="M813" s="35"/>
      <c r="O813" s="35"/>
    </row>
    <row r="814" spans="3:15" x14ac:dyDescent="0.25">
      <c r="C814" s="35"/>
      <c r="E814" s="35"/>
      <c r="M814" s="35"/>
      <c r="O814" s="35"/>
    </row>
    <row r="815" spans="3:15" x14ac:dyDescent="0.25">
      <c r="C815" s="35"/>
      <c r="E815" s="35"/>
      <c r="M815" s="35"/>
      <c r="O815" s="35"/>
    </row>
    <row r="816" spans="3:15" x14ac:dyDescent="0.25">
      <c r="C816" s="35"/>
      <c r="E816" s="35"/>
      <c r="M816" s="35"/>
      <c r="O816" s="35"/>
    </row>
    <row r="817" spans="3:15" x14ac:dyDescent="0.25">
      <c r="C817" s="35"/>
      <c r="E817" s="35"/>
      <c r="M817" s="35"/>
      <c r="O817" s="35"/>
    </row>
    <row r="818" spans="3:15" x14ac:dyDescent="0.25">
      <c r="C818" s="35"/>
      <c r="E818" s="35"/>
      <c r="M818" s="35"/>
      <c r="O818" s="35"/>
    </row>
    <row r="819" spans="3:15" x14ac:dyDescent="0.25">
      <c r="C819" s="35"/>
      <c r="E819" s="35"/>
      <c r="M819" s="35"/>
      <c r="O819" s="35"/>
    </row>
    <row r="820" spans="3:15" x14ac:dyDescent="0.25">
      <c r="C820" s="35"/>
      <c r="E820" s="35"/>
      <c r="M820" s="35"/>
      <c r="O820" s="35"/>
    </row>
    <row r="821" spans="3:15" x14ac:dyDescent="0.25">
      <c r="C821" s="35"/>
      <c r="E821" s="35"/>
      <c r="M821" s="35"/>
      <c r="O821" s="35"/>
    </row>
    <row r="822" spans="3:15" x14ac:dyDescent="0.25">
      <c r="C822" s="35"/>
      <c r="E822" s="35"/>
      <c r="M822" s="35"/>
      <c r="O822" s="35"/>
    </row>
    <row r="823" spans="3:15" x14ac:dyDescent="0.25">
      <c r="C823" s="35"/>
      <c r="E823" s="35"/>
      <c r="M823" s="35"/>
      <c r="O823" s="35"/>
    </row>
    <row r="824" spans="3:15" x14ac:dyDescent="0.25">
      <c r="C824" s="35"/>
      <c r="E824" s="35"/>
      <c r="M824" s="35"/>
      <c r="O824" s="35"/>
    </row>
    <row r="825" spans="3:15" x14ac:dyDescent="0.25">
      <c r="C825" s="35"/>
      <c r="E825" s="35"/>
      <c r="M825" s="35"/>
      <c r="O825" s="35"/>
    </row>
    <row r="826" spans="3:15" x14ac:dyDescent="0.25">
      <c r="C826" s="35"/>
      <c r="E826" s="35"/>
      <c r="M826" s="35"/>
      <c r="O826" s="35"/>
    </row>
    <row r="827" spans="3:15" x14ac:dyDescent="0.25">
      <c r="C827" s="35"/>
      <c r="E827" s="35"/>
      <c r="M827" s="35"/>
      <c r="O827" s="35"/>
    </row>
    <row r="828" spans="3:15" x14ac:dyDescent="0.25">
      <c r="C828" s="35"/>
      <c r="E828" s="35"/>
      <c r="M828" s="35"/>
      <c r="O828" s="35"/>
    </row>
    <row r="829" spans="3:15" x14ac:dyDescent="0.25">
      <c r="C829" s="35"/>
      <c r="E829" s="35"/>
      <c r="M829" s="35"/>
      <c r="O829" s="35"/>
    </row>
    <row r="830" spans="3:15" x14ac:dyDescent="0.25">
      <c r="C830" s="35"/>
      <c r="E830" s="35"/>
      <c r="M830" s="35"/>
      <c r="O830" s="35"/>
    </row>
    <row r="831" spans="3:15" x14ac:dyDescent="0.25">
      <c r="C831" s="35"/>
      <c r="E831" s="35"/>
      <c r="M831" s="35"/>
      <c r="O831" s="35"/>
    </row>
    <row r="832" spans="3:15" x14ac:dyDescent="0.25">
      <c r="C832" s="35"/>
      <c r="E832" s="35"/>
      <c r="M832" s="35"/>
      <c r="O832" s="35"/>
    </row>
    <row r="833" spans="3:15" x14ac:dyDescent="0.25">
      <c r="C833" s="35"/>
      <c r="E833" s="35"/>
      <c r="M833" s="35"/>
      <c r="O833" s="35"/>
    </row>
    <row r="834" spans="3:15" x14ac:dyDescent="0.25">
      <c r="C834" s="35"/>
      <c r="E834" s="35"/>
      <c r="M834" s="35"/>
      <c r="O834" s="35"/>
    </row>
    <row r="835" spans="3:15" x14ac:dyDescent="0.25">
      <c r="C835" s="35"/>
      <c r="E835" s="35"/>
      <c r="M835" s="35"/>
      <c r="O835" s="35"/>
    </row>
    <row r="836" spans="3:15" x14ac:dyDescent="0.25">
      <c r="C836" s="35"/>
      <c r="E836" s="35"/>
      <c r="M836" s="35"/>
      <c r="O836" s="35"/>
    </row>
    <row r="837" spans="3:15" x14ac:dyDescent="0.25">
      <c r="C837" s="35"/>
      <c r="E837" s="35"/>
      <c r="M837" s="35"/>
      <c r="O837" s="35"/>
    </row>
    <row r="838" spans="3:15" x14ac:dyDescent="0.25">
      <c r="C838" s="35"/>
      <c r="E838" s="35"/>
      <c r="M838" s="35"/>
      <c r="O838" s="35"/>
    </row>
    <row r="839" spans="3:15" x14ac:dyDescent="0.25">
      <c r="C839" s="35"/>
      <c r="E839" s="35"/>
      <c r="M839" s="35"/>
      <c r="O839" s="35"/>
    </row>
    <row r="840" spans="3:15" x14ac:dyDescent="0.25">
      <c r="C840" s="35"/>
      <c r="E840" s="35"/>
      <c r="M840" s="35"/>
      <c r="O840" s="35"/>
    </row>
    <row r="841" spans="3:15" x14ac:dyDescent="0.25">
      <c r="C841" s="35"/>
      <c r="E841" s="35"/>
      <c r="M841" s="35"/>
      <c r="O841" s="35"/>
    </row>
    <row r="842" spans="3:15" x14ac:dyDescent="0.25">
      <c r="C842" s="35"/>
      <c r="E842" s="35"/>
      <c r="M842" s="35"/>
      <c r="O842" s="35"/>
    </row>
    <row r="843" spans="3:15" x14ac:dyDescent="0.25">
      <c r="C843" s="35"/>
      <c r="E843" s="35"/>
      <c r="M843" s="35"/>
      <c r="O843" s="35"/>
    </row>
    <row r="844" spans="3:15" x14ac:dyDescent="0.25">
      <c r="C844" s="35"/>
      <c r="E844" s="35"/>
      <c r="M844" s="35"/>
      <c r="O844" s="35"/>
    </row>
    <row r="845" spans="3:15" x14ac:dyDescent="0.25">
      <c r="C845" s="35"/>
      <c r="E845" s="35"/>
      <c r="M845" s="35"/>
      <c r="O845" s="35"/>
    </row>
    <row r="846" spans="3:15" x14ac:dyDescent="0.25">
      <c r="C846" s="35"/>
      <c r="E846" s="35"/>
      <c r="M846" s="35"/>
      <c r="O846" s="35"/>
    </row>
    <row r="847" spans="3:15" x14ac:dyDescent="0.25">
      <c r="C847" s="35"/>
      <c r="E847" s="35"/>
      <c r="M847" s="35"/>
      <c r="O847" s="35"/>
    </row>
    <row r="848" spans="3:15" x14ac:dyDescent="0.25">
      <c r="C848" s="35"/>
      <c r="E848" s="35"/>
      <c r="M848" s="35"/>
      <c r="O848" s="35"/>
    </row>
    <row r="849" spans="3:15" x14ac:dyDescent="0.25">
      <c r="C849" s="35"/>
      <c r="E849" s="35"/>
      <c r="M849" s="35"/>
      <c r="O849" s="35"/>
    </row>
    <row r="850" spans="3:15" x14ac:dyDescent="0.25">
      <c r="C850" s="35"/>
      <c r="E850" s="35"/>
      <c r="M850" s="35"/>
      <c r="O850" s="35"/>
    </row>
    <row r="851" spans="3:15" x14ac:dyDescent="0.25">
      <c r="C851" s="35"/>
      <c r="E851" s="35"/>
      <c r="M851" s="35"/>
      <c r="O851" s="35"/>
    </row>
    <row r="852" spans="3:15" x14ac:dyDescent="0.25">
      <c r="C852" s="35"/>
      <c r="E852" s="35"/>
      <c r="M852" s="35"/>
      <c r="O852" s="35"/>
    </row>
    <row r="853" spans="3:15" x14ac:dyDescent="0.25">
      <c r="C853" s="35"/>
      <c r="E853" s="35"/>
      <c r="M853" s="35"/>
      <c r="O853" s="35"/>
    </row>
    <row r="854" spans="3:15" x14ac:dyDescent="0.25">
      <c r="C854" s="35"/>
      <c r="E854" s="35"/>
      <c r="M854" s="35"/>
      <c r="O854" s="35"/>
    </row>
    <row r="855" spans="3:15" x14ac:dyDescent="0.25">
      <c r="C855" s="35"/>
      <c r="E855" s="35"/>
      <c r="M855" s="35"/>
      <c r="O855" s="35"/>
    </row>
    <row r="856" spans="3:15" x14ac:dyDescent="0.25">
      <c r="C856" s="35"/>
      <c r="E856" s="35"/>
      <c r="M856" s="35"/>
      <c r="O856" s="35"/>
    </row>
    <row r="857" spans="3:15" x14ac:dyDescent="0.25">
      <c r="C857" s="35"/>
      <c r="E857" s="35"/>
      <c r="M857" s="35"/>
      <c r="O857" s="35"/>
    </row>
    <row r="858" spans="3:15" x14ac:dyDescent="0.25">
      <c r="C858" s="35"/>
      <c r="E858" s="35"/>
      <c r="M858" s="35"/>
      <c r="O858" s="35"/>
    </row>
    <row r="859" spans="3:15" x14ac:dyDescent="0.25">
      <c r="C859" s="35"/>
      <c r="E859" s="35"/>
      <c r="M859" s="35"/>
      <c r="O859" s="35"/>
    </row>
    <row r="860" spans="3:15" x14ac:dyDescent="0.25">
      <c r="C860" s="35"/>
      <c r="E860" s="35"/>
      <c r="M860" s="35"/>
      <c r="O860" s="35"/>
    </row>
    <row r="861" spans="3:15" x14ac:dyDescent="0.25">
      <c r="C861" s="35"/>
      <c r="E861" s="35"/>
      <c r="M861" s="35"/>
      <c r="O861" s="35"/>
    </row>
    <row r="862" spans="3:15" x14ac:dyDescent="0.25">
      <c r="C862" s="35"/>
      <c r="E862" s="35"/>
      <c r="M862" s="35"/>
      <c r="O862" s="35"/>
    </row>
    <row r="863" spans="3:15" x14ac:dyDescent="0.25">
      <c r="C863" s="35"/>
      <c r="E863" s="35"/>
      <c r="M863" s="35"/>
      <c r="O863" s="35"/>
    </row>
    <row r="864" spans="3:15" x14ac:dyDescent="0.25">
      <c r="C864" s="35"/>
      <c r="E864" s="35"/>
      <c r="M864" s="35"/>
      <c r="O864" s="35"/>
    </row>
    <row r="865" spans="3:15" x14ac:dyDescent="0.25">
      <c r="C865" s="35"/>
      <c r="E865" s="35"/>
      <c r="M865" s="35"/>
      <c r="O865" s="35"/>
    </row>
    <row r="866" spans="3:15" x14ac:dyDescent="0.25">
      <c r="C866" s="35"/>
      <c r="E866" s="35"/>
      <c r="M866" s="35"/>
      <c r="O866" s="35"/>
    </row>
    <row r="867" spans="3:15" x14ac:dyDescent="0.25">
      <c r="C867" s="35"/>
      <c r="E867" s="35"/>
      <c r="M867" s="35"/>
      <c r="O867" s="35"/>
    </row>
    <row r="868" spans="3:15" x14ac:dyDescent="0.25">
      <c r="C868" s="35"/>
      <c r="E868" s="35"/>
      <c r="M868" s="35"/>
      <c r="O868" s="35"/>
    </row>
    <row r="869" spans="3:15" x14ac:dyDescent="0.25">
      <c r="C869" s="35"/>
      <c r="E869" s="35"/>
      <c r="M869" s="35"/>
      <c r="O869" s="35"/>
    </row>
    <row r="870" spans="3:15" x14ac:dyDescent="0.25">
      <c r="C870" s="35"/>
      <c r="E870" s="35"/>
      <c r="M870" s="35"/>
      <c r="O870" s="35"/>
    </row>
    <row r="871" spans="3:15" x14ac:dyDescent="0.25">
      <c r="C871" s="35"/>
      <c r="E871" s="35"/>
      <c r="M871" s="35"/>
      <c r="O871" s="35"/>
    </row>
    <row r="872" spans="3:15" x14ac:dyDescent="0.25">
      <c r="C872" s="35"/>
      <c r="E872" s="35"/>
      <c r="M872" s="35"/>
      <c r="O872" s="35"/>
    </row>
    <row r="873" spans="3:15" x14ac:dyDescent="0.25">
      <c r="C873" s="35"/>
      <c r="E873" s="35"/>
      <c r="M873" s="35"/>
      <c r="O873" s="35"/>
    </row>
    <row r="874" spans="3:15" x14ac:dyDescent="0.25">
      <c r="C874" s="35"/>
      <c r="E874" s="35"/>
      <c r="M874" s="35"/>
      <c r="O874" s="35"/>
    </row>
    <row r="875" spans="3:15" x14ac:dyDescent="0.25">
      <c r="C875" s="35"/>
      <c r="E875" s="35"/>
      <c r="M875" s="35"/>
      <c r="O875" s="35"/>
    </row>
    <row r="876" spans="3:15" x14ac:dyDescent="0.25">
      <c r="C876" s="35"/>
      <c r="E876" s="35"/>
      <c r="M876" s="35"/>
      <c r="O876" s="35"/>
    </row>
    <row r="877" spans="3:15" x14ac:dyDescent="0.25">
      <c r="C877" s="35"/>
      <c r="E877" s="35"/>
      <c r="M877" s="35"/>
      <c r="O877" s="35"/>
    </row>
    <row r="878" spans="3:15" x14ac:dyDescent="0.25">
      <c r="C878" s="35"/>
      <c r="E878" s="35"/>
      <c r="M878" s="35"/>
      <c r="O878" s="35"/>
    </row>
    <row r="879" spans="3:15" x14ac:dyDescent="0.25">
      <c r="C879" s="35"/>
      <c r="E879" s="35"/>
      <c r="M879" s="35"/>
      <c r="O879" s="35"/>
    </row>
    <row r="880" spans="3:15" x14ac:dyDescent="0.25">
      <c r="C880" s="35"/>
      <c r="E880" s="35"/>
      <c r="M880" s="35"/>
      <c r="O880" s="35"/>
    </row>
    <row r="881" spans="3:15" x14ac:dyDescent="0.25">
      <c r="C881" s="35"/>
      <c r="E881" s="35"/>
      <c r="M881" s="35"/>
      <c r="O881" s="35"/>
    </row>
    <row r="882" spans="3:15" x14ac:dyDescent="0.25">
      <c r="C882" s="35"/>
      <c r="E882" s="35"/>
      <c r="M882" s="35"/>
      <c r="O882" s="35"/>
    </row>
    <row r="883" spans="3:15" x14ac:dyDescent="0.25">
      <c r="C883" s="35"/>
      <c r="E883" s="35"/>
      <c r="M883" s="35"/>
      <c r="O883" s="35"/>
    </row>
    <row r="884" spans="3:15" x14ac:dyDescent="0.25">
      <c r="C884" s="35"/>
      <c r="E884" s="35"/>
      <c r="M884" s="35"/>
      <c r="O884" s="35"/>
    </row>
    <row r="885" spans="3:15" x14ac:dyDescent="0.25">
      <c r="C885" s="35"/>
      <c r="E885" s="35"/>
      <c r="M885" s="35"/>
      <c r="O885" s="35"/>
    </row>
    <row r="886" spans="3:15" x14ac:dyDescent="0.25">
      <c r="C886" s="35"/>
      <c r="E886" s="35"/>
      <c r="M886" s="35"/>
      <c r="O886" s="35"/>
    </row>
    <row r="887" spans="3:15" x14ac:dyDescent="0.25">
      <c r="C887" s="35"/>
      <c r="E887" s="35"/>
      <c r="M887" s="35"/>
      <c r="O887" s="35"/>
    </row>
    <row r="888" spans="3:15" x14ac:dyDescent="0.25">
      <c r="C888" s="35"/>
      <c r="E888" s="35"/>
      <c r="M888" s="35"/>
      <c r="O888" s="35"/>
    </row>
    <row r="889" spans="3:15" x14ac:dyDescent="0.25">
      <c r="C889" s="35"/>
      <c r="E889" s="35"/>
      <c r="M889" s="35"/>
      <c r="O889" s="35"/>
    </row>
    <row r="890" spans="3:15" x14ac:dyDescent="0.25">
      <c r="C890" s="35"/>
      <c r="E890" s="35"/>
      <c r="M890" s="35"/>
      <c r="O890" s="35"/>
    </row>
    <row r="891" spans="3:15" x14ac:dyDescent="0.25">
      <c r="C891" s="35"/>
      <c r="E891" s="35"/>
      <c r="M891" s="35"/>
      <c r="O891" s="35"/>
    </row>
    <row r="892" spans="3:15" x14ac:dyDescent="0.25">
      <c r="C892" s="35"/>
      <c r="E892" s="35"/>
      <c r="M892" s="35"/>
      <c r="O892" s="35"/>
    </row>
    <row r="893" spans="3:15" x14ac:dyDescent="0.25">
      <c r="C893" s="35"/>
      <c r="E893" s="35"/>
      <c r="M893" s="35"/>
      <c r="O893" s="35"/>
    </row>
    <row r="894" spans="3:15" x14ac:dyDescent="0.25">
      <c r="C894" s="35"/>
      <c r="E894" s="35"/>
      <c r="M894" s="35"/>
      <c r="O894" s="35"/>
    </row>
    <row r="895" spans="3:15" x14ac:dyDescent="0.25">
      <c r="C895" s="35"/>
      <c r="E895" s="35"/>
      <c r="M895" s="35"/>
      <c r="O895" s="35"/>
    </row>
    <row r="896" spans="3:15" x14ac:dyDescent="0.25">
      <c r="C896" s="35"/>
      <c r="E896" s="35"/>
      <c r="M896" s="35"/>
      <c r="O896" s="35"/>
    </row>
    <row r="897" spans="3:15" x14ac:dyDescent="0.25">
      <c r="C897" s="35"/>
      <c r="E897" s="35"/>
      <c r="M897" s="35"/>
      <c r="O897" s="35"/>
    </row>
    <row r="898" spans="3:15" x14ac:dyDescent="0.25">
      <c r="C898" s="35"/>
      <c r="E898" s="35"/>
      <c r="M898" s="35"/>
      <c r="O898" s="35"/>
    </row>
    <row r="899" spans="3:15" x14ac:dyDescent="0.25">
      <c r="C899" s="35"/>
      <c r="E899" s="35"/>
      <c r="M899" s="35"/>
      <c r="O899" s="35"/>
    </row>
    <row r="900" spans="3:15" x14ac:dyDescent="0.25">
      <c r="C900" s="35"/>
      <c r="E900" s="35"/>
      <c r="M900" s="35"/>
      <c r="O900" s="35"/>
    </row>
    <row r="901" spans="3:15" x14ac:dyDescent="0.25">
      <c r="C901" s="35"/>
      <c r="E901" s="35"/>
      <c r="M901" s="35"/>
      <c r="O901" s="35"/>
    </row>
    <row r="902" spans="3:15" x14ac:dyDescent="0.25">
      <c r="C902" s="35"/>
      <c r="E902" s="35"/>
      <c r="M902" s="35"/>
      <c r="O902" s="35"/>
    </row>
    <row r="903" spans="3:15" x14ac:dyDescent="0.25">
      <c r="C903" s="35"/>
      <c r="E903" s="35"/>
      <c r="M903" s="35"/>
      <c r="O903" s="35"/>
    </row>
    <row r="904" spans="3:15" x14ac:dyDescent="0.25">
      <c r="C904" s="35"/>
      <c r="E904" s="35"/>
      <c r="M904" s="35"/>
      <c r="O904" s="35"/>
    </row>
    <row r="905" spans="3:15" x14ac:dyDescent="0.25">
      <c r="C905" s="35"/>
      <c r="E905" s="35"/>
      <c r="M905" s="35"/>
      <c r="O905" s="35"/>
    </row>
  </sheetData>
  <mergeCells count="12">
    <mergeCell ref="A2:A3"/>
    <mergeCell ref="B2:I2"/>
    <mergeCell ref="L2:S2"/>
    <mergeCell ref="V2:AC2"/>
    <mergeCell ref="A28:A29"/>
    <mergeCell ref="B28:I28"/>
    <mergeCell ref="L28:S28"/>
    <mergeCell ref="V28:AC28"/>
    <mergeCell ref="K2:K3"/>
    <mergeCell ref="U2:U3"/>
    <mergeCell ref="K28:K29"/>
    <mergeCell ref="U28:U2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workbookViewId="0">
      <selection activeCell="O30" sqref="O30"/>
    </sheetView>
  </sheetViews>
  <sheetFormatPr defaultColWidth="9.140625" defaultRowHeight="15" x14ac:dyDescent="0.25"/>
  <cols>
    <col min="1" max="1" width="32.7109375" style="35" customWidth="1"/>
    <col min="2" max="2" width="11.5703125" style="35" customWidth="1"/>
    <col min="3" max="3" width="11.5703125" style="64" customWidth="1"/>
    <col min="4" max="4" width="11.5703125" style="35" customWidth="1"/>
    <col min="5" max="5" width="11.5703125" style="64" customWidth="1"/>
    <col min="6" max="9" width="11.5703125" style="35" customWidth="1"/>
    <col min="10" max="10" width="11.5703125" style="47" customWidth="1"/>
    <col min="11" max="11" width="32.7109375" style="35" customWidth="1"/>
    <col min="12" max="12" width="11.5703125" style="35" customWidth="1"/>
    <col min="13" max="13" width="11.5703125" style="64" customWidth="1"/>
    <col min="14" max="14" width="11.5703125" style="35" customWidth="1"/>
    <col min="15" max="15" width="11.5703125" style="64" customWidth="1"/>
    <col min="16"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1" s="31" customFormat="1" ht="15.75" thickBot="1" x14ac:dyDescent="0.3">
      <c r="A1" s="29" t="s">
        <v>71</v>
      </c>
      <c r="B1" s="30"/>
      <c r="C1" s="63"/>
      <c r="D1" s="30"/>
      <c r="E1" s="63"/>
      <c r="F1" s="30"/>
      <c r="G1" s="30"/>
      <c r="H1" s="30"/>
      <c r="I1" s="30"/>
      <c r="J1" s="29"/>
      <c r="K1" s="29"/>
      <c r="L1" s="30"/>
      <c r="M1" s="63"/>
      <c r="N1" s="30"/>
      <c r="O1" s="63"/>
      <c r="P1" s="30"/>
      <c r="Q1" s="30"/>
      <c r="R1" s="30"/>
      <c r="S1" s="30"/>
      <c r="T1" s="29"/>
      <c r="U1" s="29"/>
      <c r="V1" s="30"/>
      <c r="W1" s="30"/>
      <c r="X1" s="30"/>
      <c r="Y1" s="30"/>
      <c r="Z1" s="30"/>
      <c r="AA1" s="30"/>
      <c r="AB1" s="30"/>
      <c r="AC1" s="30"/>
    </row>
    <row r="2" spans="1:31" ht="16.5" customHeight="1"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1"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1"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1" x14ac:dyDescent="0.25">
      <c r="A5" s="40" t="s">
        <v>43</v>
      </c>
      <c r="B5" s="42">
        <v>59153</v>
      </c>
      <c r="C5" s="43">
        <v>11</v>
      </c>
      <c r="D5" s="42">
        <v>53269</v>
      </c>
      <c r="E5" s="43">
        <v>11.1</v>
      </c>
      <c r="F5" s="42">
        <v>28374</v>
      </c>
      <c r="G5" s="43">
        <v>13.2</v>
      </c>
      <c r="H5" s="44">
        <f t="shared" ref="H5:H18" si="0">F5/D5</f>
        <v>0.53265501511197877</v>
      </c>
      <c r="I5" s="44">
        <f t="shared" ref="I5:I18" si="1">F5/B5</f>
        <v>0.47967136070867072</v>
      </c>
      <c r="J5" s="45"/>
      <c r="K5" s="40" t="s">
        <v>43</v>
      </c>
      <c r="L5" s="42">
        <v>48261</v>
      </c>
      <c r="M5" s="43">
        <v>12.5</v>
      </c>
      <c r="N5" s="42">
        <v>44469</v>
      </c>
      <c r="O5" s="43">
        <v>13.1</v>
      </c>
      <c r="P5" s="42">
        <v>28721</v>
      </c>
      <c r="Q5" s="43">
        <v>15.5</v>
      </c>
      <c r="R5" s="44">
        <f t="shared" ref="R5:R18" si="2">P5/N5</f>
        <v>0.6458656592232791</v>
      </c>
      <c r="S5" s="44">
        <f t="shared" ref="S5:S18" si="3">P5/L5</f>
        <v>0.59511821139222143</v>
      </c>
      <c r="T5" s="45"/>
      <c r="U5" s="40" t="s">
        <v>43</v>
      </c>
      <c r="V5" s="42">
        <f t="shared" ref="V5:V18" si="4">SUM(B5,L5)</f>
        <v>107414</v>
      </c>
      <c r="W5" s="43">
        <v>10.7</v>
      </c>
      <c r="X5" s="42">
        <f t="shared" ref="X5:X18" si="5">SUM(D5,N5)</f>
        <v>97738</v>
      </c>
      <c r="Y5" s="43">
        <v>10.8</v>
      </c>
      <c r="Z5" s="42">
        <f>SUM(F5,P5)</f>
        <v>57095</v>
      </c>
      <c r="AA5" s="43">
        <v>12.8</v>
      </c>
      <c r="AB5" s="44">
        <f>Z5/X5</f>
        <v>0.58416378481245779</v>
      </c>
      <c r="AC5" s="44">
        <f>Z5/V5</f>
        <v>0.53154151227959112</v>
      </c>
    </row>
    <row r="6" spans="1:31" x14ac:dyDescent="0.25">
      <c r="A6" s="40" t="s">
        <v>44</v>
      </c>
      <c r="B6" s="42">
        <v>84454</v>
      </c>
      <c r="C6" s="43">
        <v>14.3</v>
      </c>
      <c r="D6" s="42">
        <v>67605</v>
      </c>
      <c r="E6" s="43">
        <v>16.600000000000001</v>
      </c>
      <c r="F6" s="42">
        <v>33260</v>
      </c>
      <c r="G6" s="43">
        <v>18.899999999999999</v>
      </c>
      <c r="H6" s="44">
        <f t="shared" si="0"/>
        <v>0.49197544560313589</v>
      </c>
      <c r="I6" s="44">
        <f t="shared" si="1"/>
        <v>0.39382385677410187</v>
      </c>
      <c r="J6" s="45"/>
      <c r="K6" s="40" t="s">
        <v>44</v>
      </c>
      <c r="L6" s="42">
        <v>67060</v>
      </c>
      <c r="M6" s="43">
        <v>14.8</v>
      </c>
      <c r="N6" s="42">
        <v>56104</v>
      </c>
      <c r="O6" s="43">
        <v>15</v>
      </c>
      <c r="P6" s="42">
        <v>39045</v>
      </c>
      <c r="Q6" s="43">
        <v>17</v>
      </c>
      <c r="R6" s="44">
        <f t="shared" si="2"/>
        <v>0.69593968344503065</v>
      </c>
      <c r="S6" s="44">
        <f t="shared" si="3"/>
        <v>0.5822397852669251</v>
      </c>
      <c r="T6" s="45"/>
      <c r="U6" s="40" t="s">
        <v>44</v>
      </c>
      <c r="V6" s="42">
        <f t="shared" si="4"/>
        <v>151514</v>
      </c>
      <c r="W6" s="43">
        <v>13.7</v>
      </c>
      <c r="X6" s="42">
        <f t="shared" si="5"/>
        <v>123709</v>
      </c>
      <c r="Y6" s="43">
        <v>15.1</v>
      </c>
      <c r="Z6" s="42">
        <f t="shared" ref="Z6:Z20" si="6">SUM(F6,P6)</f>
        <v>72305</v>
      </c>
      <c r="AA6" s="43">
        <v>17.3</v>
      </c>
      <c r="AB6" s="44">
        <f t="shared" ref="AB6:AB18" si="7">Z6/X6</f>
        <v>0.58447647301328121</v>
      </c>
      <c r="AC6" s="44">
        <f t="shared" ref="AC6:AC18" si="8">Z6/V6</f>
        <v>0.47721662684636401</v>
      </c>
    </row>
    <row r="7" spans="1:31" x14ac:dyDescent="0.25">
      <c r="A7" s="40" t="s">
        <v>9</v>
      </c>
      <c r="B7" s="42">
        <v>14196</v>
      </c>
      <c r="C7" s="43">
        <v>19.100000000000001</v>
      </c>
      <c r="D7" s="42">
        <v>12046</v>
      </c>
      <c r="E7" s="43">
        <v>21</v>
      </c>
      <c r="F7" s="42">
        <v>7657</v>
      </c>
      <c r="G7" s="43">
        <v>22.3</v>
      </c>
      <c r="H7" s="44">
        <f t="shared" si="0"/>
        <v>0.63564668769716093</v>
      </c>
      <c r="I7" s="44">
        <f t="shared" si="1"/>
        <v>0.53937728937728935</v>
      </c>
      <c r="J7" s="45"/>
      <c r="K7" s="40" t="s">
        <v>9</v>
      </c>
      <c r="L7" s="42">
        <v>6133</v>
      </c>
      <c r="M7" s="43">
        <v>26</v>
      </c>
      <c r="N7" s="42">
        <v>5869</v>
      </c>
      <c r="O7" s="43">
        <v>27</v>
      </c>
      <c r="P7" s="42">
        <v>3081</v>
      </c>
      <c r="Q7" s="43">
        <v>27.4</v>
      </c>
      <c r="R7" s="44">
        <f t="shared" si="2"/>
        <v>0.52496166297495317</v>
      </c>
      <c r="S7" s="44">
        <f t="shared" si="3"/>
        <v>0.50236425892711556</v>
      </c>
      <c r="T7" s="45"/>
      <c r="U7" s="40" t="s">
        <v>9</v>
      </c>
      <c r="V7" s="42">
        <f t="shared" si="4"/>
        <v>20329</v>
      </c>
      <c r="W7" s="43">
        <v>18.600000000000001</v>
      </c>
      <c r="X7" s="42">
        <f t="shared" si="5"/>
        <v>17915</v>
      </c>
      <c r="Y7" s="43">
        <v>20</v>
      </c>
      <c r="Z7" s="42">
        <f t="shared" si="6"/>
        <v>10738</v>
      </c>
      <c r="AA7" s="43">
        <v>20.9</v>
      </c>
      <c r="AB7" s="44">
        <f t="shared" si="7"/>
        <v>0.59938598939436227</v>
      </c>
      <c r="AC7" s="44">
        <f t="shared" si="8"/>
        <v>0.52821093019823895</v>
      </c>
    </row>
    <row r="8" spans="1:31" x14ac:dyDescent="0.25">
      <c r="A8" s="40" t="s">
        <v>7</v>
      </c>
      <c r="B8" s="42">
        <v>58016</v>
      </c>
      <c r="C8" s="43">
        <v>8.5</v>
      </c>
      <c r="D8" s="42">
        <v>48528</v>
      </c>
      <c r="E8" s="43">
        <v>9.4</v>
      </c>
      <c r="F8" s="42">
        <v>19691</v>
      </c>
      <c r="G8" s="43">
        <v>11.8</v>
      </c>
      <c r="H8" s="44">
        <f t="shared" si="0"/>
        <v>0.40576574348829542</v>
      </c>
      <c r="I8" s="44">
        <f t="shared" si="1"/>
        <v>0.33940637065637064</v>
      </c>
      <c r="J8" s="45"/>
      <c r="K8" s="40" t="s">
        <v>7</v>
      </c>
      <c r="L8" s="42">
        <v>16928</v>
      </c>
      <c r="M8" s="43">
        <v>14.2</v>
      </c>
      <c r="N8" s="42">
        <v>14553</v>
      </c>
      <c r="O8" s="43">
        <v>15.6</v>
      </c>
      <c r="P8" s="42">
        <v>4915</v>
      </c>
      <c r="Q8" s="43">
        <v>21.3</v>
      </c>
      <c r="R8" s="44">
        <f t="shared" si="2"/>
        <v>0.33773105201676629</v>
      </c>
      <c r="S8" s="44">
        <f t="shared" si="3"/>
        <v>0.29034735349716445</v>
      </c>
      <c r="T8" s="45"/>
      <c r="U8" s="40" t="s">
        <v>7</v>
      </c>
      <c r="V8" s="42">
        <f t="shared" si="4"/>
        <v>74944</v>
      </c>
      <c r="W8" s="43">
        <v>7.6</v>
      </c>
      <c r="X8" s="42">
        <f t="shared" si="5"/>
        <v>63081</v>
      </c>
      <c r="Y8" s="43">
        <v>8.8000000000000007</v>
      </c>
      <c r="Z8" s="42">
        <f t="shared" si="6"/>
        <v>24606</v>
      </c>
      <c r="AA8" s="43">
        <v>11.6</v>
      </c>
      <c r="AB8" s="44">
        <f t="shared" si="7"/>
        <v>0.39006991011556569</v>
      </c>
      <c r="AC8" s="44">
        <f t="shared" si="8"/>
        <v>0.32832514944491886</v>
      </c>
    </row>
    <row r="9" spans="1:31" x14ac:dyDescent="0.25">
      <c r="A9" s="40" t="s">
        <v>8</v>
      </c>
      <c r="B9" s="42">
        <v>11190</v>
      </c>
      <c r="C9" s="43">
        <v>24.3</v>
      </c>
      <c r="D9" s="42">
        <v>9127</v>
      </c>
      <c r="E9" s="43">
        <v>25.1</v>
      </c>
      <c r="F9" s="42">
        <v>3603</v>
      </c>
      <c r="G9" s="43">
        <v>24.2</v>
      </c>
      <c r="H9" s="44">
        <f t="shared" si="0"/>
        <v>0.394762791716884</v>
      </c>
      <c r="I9" s="44">
        <f t="shared" si="1"/>
        <v>0.32198391420911526</v>
      </c>
      <c r="J9" s="45"/>
      <c r="K9" s="40" t="s">
        <v>8</v>
      </c>
      <c r="L9" s="42">
        <v>3678</v>
      </c>
      <c r="M9" s="43">
        <v>30.1</v>
      </c>
      <c r="N9" s="42">
        <v>3678</v>
      </c>
      <c r="O9" s="43">
        <v>30.1</v>
      </c>
      <c r="P9" s="42">
        <v>1738</v>
      </c>
      <c r="Q9" s="43">
        <v>30.9</v>
      </c>
      <c r="R9" s="44">
        <f t="shared" si="2"/>
        <v>0.47253942359978252</v>
      </c>
      <c r="S9" s="44">
        <f t="shared" si="3"/>
        <v>0.47253942359978252</v>
      </c>
      <c r="T9" s="45"/>
      <c r="U9" s="40" t="s">
        <v>8</v>
      </c>
      <c r="V9" s="42">
        <f t="shared" si="4"/>
        <v>14868</v>
      </c>
      <c r="W9" s="43">
        <v>21.2</v>
      </c>
      <c r="X9" s="42">
        <f t="shared" si="5"/>
        <v>12805</v>
      </c>
      <c r="Y9" s="43">
        <v>21.9</v>
      </c>
      <c r="Z9" s="42">
        <f t="shared" si="6"/>
        <v>5341</v>
      </c>
      <c r="AA9" s="43">
        <v>22.2</v>
      </c>
      <c r="AB9" s="44">
        <f t="shared" si="7"/>
        <v>0.41710269426005464</v>
      </c>
      <c r="AC9" s="44">
        <f t="shared" si="8"/>
        <v>0.35922787193973632</v>
      </c>
    </row>
    <row r="10" spans="1:31" x14ac:dyDescent="0.25">
      <c r="A10" s="40" t="s">
        <v>13</v>
      </c>
      <c r="B10" s="42">
        <v>18619</v>
      </c>
      <c r="C10" s="43">
        <v>8.1999999999999993</v>
      </c>
      <c r="D10" s="42">
        <v>16152</v>
      </c>
      <c r="E10" s="43">
        <v>9.5</v>
      </c>
      <c r="F10" s="42">
        <v>9135</v>
      </c>
      <c r="G10" s="43">
        <v>11.9</v>
      </c>
      <c r="H10" s="44">
        <f t="shared" si="0"/>
        <v>0.56556463595839523</v>
      </c>
      <c r="I10" s="44">
        <f t="shared" si="1"/>
        <v>0.49062785326816694</v>
      </c>
      <c r="J10" s="45"/>
      <c r="K10" s="40" t="s">
        <v>13</v>
      </c>
      <c r="L10" s="42">
        <v>21119</v>
      </c>
      <c r="M10" s="43">
        <v>8.9</v>
      </c>
      <c r="N10" s="42">
        <v>18648</v>
      </c>
      <c r="O10" s="43">
        <v>9.6999999999999993</v>
      </c>
      <c r="P10" s="42">
        <v>10582</v>
      </c>
      <c r="Q10" s="43">
        <v>14.4</v>
      </c>
      <c r="R10" s="44">
        <f t="shared" si="2"/>
        <v>0.56746031746031744</v>
      </c>
      <c r="S10" s="44">
        <f t="shared" si="3"/>
        <v>0.50106539135375727</v>
      </c>
      <c r="T10" s="45"/>
      <c r="U10" s="40" t="s">
        <v>13</v>
      </c>
      <c r="V10" s="42">
        <f t="shared" si="4"/>
        <v>39738</v>
      </c>
      <c r="W10" s="43">
        <v>7.6</v>
      </c>
      <c r="X10" s="42">
        <f t="shared" si="5"/>
        <v>34800</v>
      </c>
      <c r="Y10" s="43">
        <v>8.8000000000000007</v>
      </c>
      <c r="Z10" s="42">
        <f t="shared" si="6"/>
        <v>19717</v>
      </c>
      <c r="AA10" s="43">
        <v>11.6</v>
      </c>
      <c r="AB10" s="44">
        <f t="shared" si="7"/>
        <v>0.56658045977011495</v>
      </c>
      <c r="AC10" s="44">
        <f t="shared" si="8"/>
        <v>0.49617494589561628</v>
      </c>
    </row>
    <row r="11" spans="1:31" x14ac:dyDescent="0.25">
      <c r="A11" s="40" t="s">
        <v>10</v>
      </c>
      <c r="B11" s="42">
        <v>70179</v>
      </c>
      <c r="C11" s="43">
        <v>11</v>
      </c>
      <c r="D11" s="42">
        <v>66114</v>
      </c>
      <c r="E11" s="43">
        <v>11.1</v>
      </c>
      <c r="F11" s="42">
        <v>44027</v>
      </c>
      <c r="G11" s="43">
        <v>13.1</v>
      </c>
      <c r="H11" s="44">
        <f t="shared" si="0"/>
        <v>0.6659255225822065</v>
      </c>
      <c r="I11" s="44">
        <f t="shared" si="1"/>
        <v>0.62735291183972408</v>
      </c>
      <c r="J11" s="45"/>
      <c r="K11" s="40" t="s">
        <v>10</v>
      </c>
      <c r="L11" s="42">
        <v>53612</v>
      </c>
      <c r="M11" s="43">
        <v>11.4</v>
      </c>
      <c r="N11" s="42">
        <v>51233</v>
      </c>
      <c r="O11" s="43">
        <v>10.5</v>
      </c>
      <c r="P11" s="42">
        <v>33400</v>
      </c>
      <c r="Q11" s="43">
        <v>10.4</v>
      </c>
      <c r="R11" s="44">
        <f t="shared" si="2"/>
        <v>0.65192356488981706</v>
      </c>
      <c r="S11" s="44">
        <f t="shared" si="3"/>
        <v>0.62299485189882864</v>
      </c>
      <c r="T11" s="45"/>
      <c r="U11" s="40" t="s">
        <v>10</v>
      </c>
      <c r="V11" s="42">
        <f t="shared" si="4"/>
        <v>123791</v>
      </c>
      <c r="W11" s="43">
        <v>9.1999999999999993</v>
      </c>
      <c r="X11" s="42">
        <f t="shared" si="5"/>
        <v>117347</v>
      </c>
      <c r="Y11" s="43">
        <v>9.1</v>
      </c>
      <c r="Z11" s="42">
        <f t="shared" si="6"/>
        <v>77427</v>
      </c>
      <c r="AA11" s="43">
        <v>9.8000000000000007</v>
      </c>
      <c r="AB11" s="44">
        <f t="shared" si="7"/>
        <v>0.65981235140225147</v>
      </c>
      <c r="AC11" s="44">
        <f t="shared" si="8"/>
        <v>0.62546550233861908</v>
      </c>
      <c r="AE11" s="47"/>
    </row>
    <row r="12" spans="1:31" x14ac:dyDescent="0.25">
      <c r="A12" s="40" t="s">
        <v>11</v>
      </c>
      <c r="B12" s="42">
        <v>52703</v>
      </c>
      <c r="C12" s="43">
        <v>9.9</v>
      </c>
      <c r="D12" s="42">
        <v>46405</v>
      </c>
      <c r="E12" s="43">
        <v>9.3000000000000007</v>
      </c>
      <c r="F12" s="42">
        <v>26524</v>
      </c>
      <c r="G12" s="43">
        <v>13.4</v>
      </c>
      <c r="H12" s="44">
        <f t="shared" si="0"/>
        <v>0.57157633875659952</v>
      </c>
      <c r="I12" s="44">
        <f t="shared" si="1"/>
        <v>0.50327305845967019</v>
      </c>
      <c r="J12" s="45"/>
      <c r="K12" s="40" t="s">
        <v>11</v>
      </c>
      <c r="L12" s="42">
        <v>45977</v>
      </c>
      <c r="M12" s="43">
        <v>8.3000000000000007</v>
      </c>
      <c r="N12" s="42">
        <v>43048</v>
      </c>
      <c r="O12" s="43">
        <v>8.6999999999999993</v>
      </c>
      <c r="P12" s="42">
        <v>25432</v>
      </c>
      <c r="Q12" s="43">
        <v>9.4</v>
      </c>
      <c r="R12" s="44">
        <f t="shared" si="2"/>
        <v>0.59078238245679238</v>
      </c>
      <c r="S12" s="44">
        <f t="shared" si="3"/>
        <v>0.55314613828653458</v>
      </c>
      <c r="T12" s="45"/>
      <c r="U12" s="40" t="s">
        <v>11</v>
      </c>
      <c r="V12" s="42">
        <f t="shared" si="4"/>
        <v>98680</v>
      </c>
      <c r="W12" s="43">
        <v>8.3000000000000007</v>
      </c>
      <c r="X12" s="42">
        <f t="shared" si="5"/>
        <v>89453</v>
      </c>
      <c r="Y12" s="43">
        <v>8.3000000000000007</v>
      </c>
      <c r="Z12" s="42">
        <f t="shared" si="6"/>
        <v>51956</v>
      </c>
      <c r="AA12" s="43">
        <v>10.3</v>
      </c>
      <c r="AB12" s="44">
        <f t="shared" si="7"/>
        <v>0.58081897756363676</v>
      </c>
      <c r="AC12" s="44">
        <f t="shared" si="8"/>
        <v>0.52650993109039324</v>
      </c>
      <c r="AE12" s="47"/>
    </row>
    <row r="13" spans="1:31" x14ac:dyDescent="0.25">
      <c r="A13" s="40" t="s">
        <v>2</v>
      </c>
      <c r="B13" s="42">
        <v>17732</v>
      </c>
      <c r="C13" s="43">
        <v>29.8</v>
      </c>
      <c r="D13" s="42">
        <v>13510</v>
      </c>
      <c r="E13" s="43">
        <v>38.200000000000003</v>
      </c>
      <c r="F13" s="42">
        <v>5130</v>
      </c>
      <c r="G13" s="43">
        <v>39</v>
      </c>
      <c r="H13" s="44">
        <f t="shared" si="0"/>
        <v>0.37971872686898595</v>
      </c>
      <c r="I13" s="44">
        <f t="shared" si="1"/>
        <v>0.28930746672682156</v>
      </c>
      <c r="J13" s="45"/>
      <c r="K13" s="40" t="s">
        <v>2</v>
      </c>
      <c r="L13" s="42">
        <v>7222</v>
      </c>
      <c r="M13" s="43">
        <v>27.6</v>
      </c>
      <c r="N13" s="42">
        <v>6180</v>
      </c>
      <c r="O13" s="43">
        <v>31.9</v>
      </c>
      <c r="P13" s="42">
        <v>2565</v>
      </c>
      <c r="Q13" s="43">
        <v>32.299999999999997</v>
      </c>
      <c r="R13" s="44">
        <f t="shared" si="2"/>
        <v>0.41504854368932037</v>
      </c>
      <c r="S13" s="44">
        <f t="shared" si="3"/>
        <v>0.35516477430074772</v>
      </c>
      <c r="T13" s="45"/>
      <c r="U13" s="40" t="s">
        <v>2</v>
      </c>
      <c r="V13" s="42">
        <f t="shared" si="4"/>
        <v>24954</v>
      </c>
      <c r="W13" s="43">
        <v>25.4</v>
      </c>
      <c r="X13" s="42">
        <f t="shared" si="5"/>
        <v>19690</v>
      </c>
      <c r="Y13" s="43">
        <v>29.9</v>
      </c>
      <c r="Z13" s="42">
        <f t="shared" si="6"/>
        <v>7695</v>
      </c>
      <c r="AA13" s="43">
        <v>30.4</v>
      </c>
      <c r="AB13" s="44">
        <f t="shared" si="7"/>
        <v>0.3908075165058405</v>
      </c>
      <c r="AC13" s="44">
        <f t="shared" si="8"/>
        <v>0.30836739600865593</v>
      </c>
      <c r="AE13" s="47"/>
    </row>
    <row r="14" spans="1:31" x14ac:dyDescent="0.25">
      <c r="A14" s="40" t="s">
        <v>5</v>
      </c>
      <c r="B14" s="42">
        <v>8080</v>
      </c>
      <c r="C14" s="43">
        <v>28.9</v>
      </c>
      <c r="D14" s="42">
        <v>6174</v>
      </c>
      <c r="E14" s="43">
        <v>33.700000000000003</v>
      </c>
      <c r="F14" s="42">
        <v>2099</v>
      </c>
      <c r="G14" s="43">
        <v>36</v>
      </c>
      <c r="H14" s="44">
        <f t="shared" si="0"/>
        <v>0.33997408487204406</v>
      </c>
      <c r="I14" s="44">
        <f t="shared" si="1"/>
        <v>0.25977722772277229</v>
      </c>
      <c r="J14" s="45"/>
      <c r="K14" s="40" t="s">
        <v>5</v>
      </c>
      <c r="L14" s="42">
        <v>1870</v>
      </c>
      <c r="M14" s="43">
        <v>38.4</v>
      </c>
      <c r="N14" s="42">
        <v>1564</v>
      </c>
      <c r="O14" s="43">
        <v>33.200000000000003</v>
      </c>
      <c r="P14" s="42">
        <v>598</v>
      </c>
      <c r="Q14" s="43">
        <v>28.6</v>
      </c>
      <c r="R14" s="44">
        <f t="shared" si="2"/>
        <v>0.38235294117647056</v>
      </c>
      <c r="S14" s="44">
        <f t="shared" si="3"/>
        <v>0.31978609625668447</v>
      </c>
      <c r="T14" s="45"/>
      <c r="U14" s="40" t="s">
        <v>5</v>
      </c>
      <c r="V14" s="42">
        <f t="shared" si="4"/>
        <v>9950</v>
      </c>
      <c r="W14" s="43">
        <v>26.8</v>
      </c>
      <c r="X14" s="42">
        <f t="shared" si="5"/>
        <v>7738</v>
      </c>
      <c r="Y14" s="43">
        <v>30.7</v>
      </c>
      <c r="Z14" s="42">
        <f t="shared" si="6"/>
        <v>2697</v>
      </c>
      <c r="AA14" s="43">
        <v>29.8</v>
      </c>
      <c r="AB14" s="44">
        <f t="shared" si="7"/>
        <v>0.34853967433445332</v>
      </c>
      <c r="AC14" s="44">
        <f t="shared" si="8"/>
        <v>0.27105527638190957</v>
      </c>
      <c r="AE14" s="47"/>
    </row>
    <row r="15" spans="1:31" x14ac:dyDescent="0.25">
      <c r="A15" s="40" t="s">
        <v>3</v>
      </c>
      <c r="B15" s="42">
        <v>7886</v>
      </c>
      <c r="C15" s="43">
        <v>17.899999999999999</v>
      </c>
      <c r="D15" s="42">
        <v>5710</v>
      </c>
      <c r="E15" s="43">
        <v>23.5</v>
      </c>
      <c r="F15" s="42">
        <v>1619</v>
      </c>
      <c r="G15" s="43">
        <v>28.4</v>
      </c>
      <c r="H15" s="44">
        <f t="shared" si="0"/>
        <v>0.28353765323992997</v>
      </c>
      <c r="I15" s="44">
        <f t="shared" si="1"/>
        <v>0.20530053258939893</v>
      </c>
      <c r="J15" s="45"/>
      <c r="K15" s="40" t="s">
        <v>3</v>
      </c>
      <c r="L15" s="42">
        <v>4698</v>
      </c>
      <c r="M15" s="43">
        <v>25.5</v>
      </c>
      <c r="N15" s="42">
        <v>3761</v>
      </c>
      <c r="O15" s="43">
        <v>27.7</v>
      </c>
      <c r="P15" s="42">
        <v>1221</v>
      </c>
      <c r="Q15" s="43">
        <v>38.1</v>
      </c>
      <c r="R15" s="44">
        <f t="shared" si="2"/>
        <v>0.32464770007976601</v>
      </c>
      <c r="S15" s="44">
        <f t="shared" si="3"/>
        <v>0.25989782886334611</v>
      </c>
      <c r="T15" s="45"/>
      <c r="U15" s="40" t="s">
        <v>3</v>
      </c>
      <c r="V15" s="42">
        <f t="shared" si="4"/>
        <v>12584</v>
      </c>
      <c r="W15" s="43">
        <v>16.7</v>
      </c>
      <c r="X15" s="42">
        <f t="shared" si="5"/>
        <v>9471</v>
      </c>
      <c r="Y15" s="43">
        <v>20.2</v>
      </c>
      <c r="Z15" s="42">
        <f t="shared" si="6"/>
        <v>2840</v>
      </c>
      <c r="AA15" s="43">
        <v>25.8</v>
      </c>
      <c r="AB15" s="44">
        <f t="shared" si="7"/>
        <v>0.29986273888712911</v>
      </c>
      <c r="AC15" s="44">
        <f t="shared" si="8"/>
        <v>0.22568340750158933</v>
      </c>
    </row>
    <row r="16" spans="1:31" x14ac:dyDescent="0.25">
      <c r="A16" s="40" t="s">
        <v>4</v>
      </c>
      <c r="B16" s="42">
        <v>52012</v>
      </c>
      <c r="C16" s="43">
        <v>13</v>
      </c>
      <c r="D16" s="42">
        <v>44884</v>
      </c>
      <c r="E16" s="43">
        <v>13.9</v>
      </c>
      <c r="F16" s="42">
        <v>17625</v>
      </c>
      <c r="G16" s="43">
        <v>13.7</v>
      </c>
      <c r="H16" s="44">
        <f t="shared" si="0"/>
        <v>0.3926789056233847</v>
      </c>
      <c r="I16" s="44">
        <f t="shared" si="1"/>
        <v>0.33886410828270397</v>
      </c>
      <c r="J16" s="45"/>
      <c r="K16" s="40" t="s">
        <v>4</v>
      </c>
      <c r="L16" s="42">
        <v>34735</v>
      </c>
      <c r="M16" s="43">
        <v>12.5</v>
      </c>
      <c r="N16" s="42">
        <v>28086</v>
      </c>
      <c r="O16" s="43">
        <v>13.1</v>
      </c>
      <c r="P16" s="42">
        <v>14297</v>
      </c>
      <c r="Q16" s="43">
        <v>15.2</v>
      </c>
      <c r="R16" s="44">
        <f t="shared" si="2"/>
        <v>0.50904365164138721</v>
      </c>
      <c r="S16" s="44">
        <f t="shared" si="3"/>
        <v>0.41160213041600691</v>
      </c>
      <c r="T16" s="45"/>
      <c r="U16" s="40" t="s">
        <v>4</v>
      </c>
      <c r="V16" s="42">
        <f t="shared" si="4"/>
        <v>86747</v>
      </c>
      <c r="W16" s="43">
        <v>11.6</v>
      </c>
      <c r="X16" s="42">
        <f t="shared" si="5"/>
        <v>72970</v>
      </c>
      <c r="Y16" s="43">
        <v>12.5</v>
      </c>
      <c r="Z16" s="42">
        <f t="shared" si="6"/>
        <v>31922</v>
      </c>
      <c r="AA16" s="43">
        <v>12.8</v>
      </c>
      <c r="AB16" s="44">
        <f t="shared" si="7"/>
        <v>0.43746745237768947</v>
      </c>
      <c r="AC16" s="44">
        <f t="shared" si="8"/>
        <v>0.36798967111254566</v>
      </c>
    </row>
    <row r="17" spans="1:29" x14ac:dyDescent="0.25">
      <c r="A17" s="40" t="s">
        <v>6</v>
      </c>
      <c r="B17" s="42">
        <v>4452</v>
      </c>
      <c r="C17" s="43">
        <v>38</v>
      </c>
      <c r="D17" s="42">
        <v>4102</v>
      </c>
      <c r="E17" s="43">
        <v>41.3</v>
      </c>
      <c r="F17" s="42">
        <v>660</v>
      </c>
      <c r="G17" s="43">
        <v>44</v>
      </c>
      <c r="H17" s="44">
        <f t="shared" si="0"/>
        <v>0.16089712335446124</v>
      </c>
      <c r="I17" s="44">
        <f t="shared" si="1"/>
        <v>0.14824797843665768</v>
      </c>
      <c r="J17" s="45"/>
      <c r="K17" s="40" t="s">
        <v>6</v>
      </c>
      <c r="L17" s="42"/>
      <c r="M17" s="43"/>
      <c r="N17" s="42"/>
      <c r="O17" s="43"/>
      <c r="P17" s="42"/>
      <c r="Q17" s="43"/>
      <c r="R17" s="44" t="e">
        <f t="shared" si="2"/>
        <v>#DIV/0!</v>
      </c>
      <c r="S17" s="44" t="e">
        <f t="shared" si="3"/>
        <v>#DIV/0!</v>
      </c>
      <c r="T17" s="45"/>
      <c r="U17" s="40" t="s">
        <v>6</v>
      </c>
      <c r="V17" s="42">
        <f t="shared" si="4"/>
        <v>4452</v>
      </c>
      <c r="W17" s="43">
        <v>38</v>
      </c>
      <c r="X17" s="42">
        <f t="shared" si="5"/>
        <v>4102</v>
      </c>
      <c r="Y17" s="43">
        <v>41.3</v>
      </c>
      <c r="Z17" s="42">
        <f t="shared" si="6"/>
        <v>660</v>
      </c>
      <c r="AA17" s="43">
        <v>44</v>
      </c>
      <c r="AB17" s="44">
        <f t="shared" si="7"/>
        <v>0.16089712335446124</v>
      </c>
      <c r="AC17" s="44">
        <f t="shared" si="8"/>
        <v>0.14824797843665768</v>
      </c>
    </row>
    <row r="18" spans="1:29" x14ac:dyDescent="0.25">
      <c r="A18" s="40" t="s">
        <v>12</v>
      </c>
      <c r="B18" s="42">
        <v>51415</v>
      </c>
      <c r="C18" s="43">
        <v>8.6999999999999993</v>
      </c>
      <c r="D18" s="42">
        <v>49114</v>
      </c>
      <c r="E18" s="43">
        <v>9</v>
      </c>
      <c r="F18" s="42">
        <v>38826</v>
      </c>
      <c r="G18" s="43">
        <v>9.9</v>
      </c>
      <c r="H18" s="44">
        <f t="shared" si="0"/>
        <v>0.79052815897707374</v>
      </c>
      <c r="I18" s="44">
        <f t="shared" si="1"/>
        <v>0.75514927550325783</v>
      </c>
      <c r="J18" s="45"/>
      <c r="K18" s="40" t="s">
        <v>12</v>
      </c>
      <c r="L18" s="42">
        <v>45829</v>
      </c>
      <c r="M18" s="43">
        <v>8.5</v>
      </c>
      <c r="N18" s="42">
        <v>44917</v>
      </c>
      <c r="O18" s="43">
        <v>8.6999999999999993</v>
      </c>
      <c r="P18" s="42">
        <v>33784</v>
      </c>
      <c r="Q18" s="43">
        <v>9.4</v>
      </c>
      <c r="R18" s="44">
        <f t="shared" si="2"/>
        <v>0.75214284124051023</v>
      </c>
      <c r="S18" s="44">
        <f t="shared" si="3"/>
        <v>0.73717515110519538</v>
      </c>
      <c r="T18" s="45"/>
      <c r="U18" s="40" t="s">
        <v>12</v>
      </c>
      <c r="V18" s="42">
        <f t="shared" si="4"/>
        <v>97244</v>
      </c>
      <c r="W18" s="43">
        <v>8.1999999999999993</v>
      </c>
      <c r="X18" s="42">
        <f t="shared" si="5"/>
        <v>94031</v>
      </c>
      <c r="Y18" s="43">
        <v>8.4</v>
      </c>
      <c r="Z18" s="42">
        <f t="shared" si="6"/>
        <v>72610</v>
      </c>
      <c r="AA18" s="43">
        <v>9.1999999999999993</v>
      </c>
      <c r="AB18" s="44">
        <f t="shared" si="7"/>
        <v>0.77219214939753911</v>
      </c>
      <c r="AC18" s="44">
        <f t="shared" si="8"/>
        <v>0.74667845831105262</v>
      </c>
    </row>
    <row r="19" spans="1:29" x14ac:dyDescent="0.25">
      <c r="A19" s="40"/>
      <c r="B19" s="40"/>
      <c r="C19" s="48"/>
      <c r="D19" s="40"/>
      <c r="E19" s="48"/>
      <c r="F19" s="40"/>
      <c r="G19" s="48"/>
      <c r="H19" s="40"/>
      <c r="I19" s="40"/>
      <c r="J19" s="41"/>
      <c r="K19" s="40"/>
      <c r="L19" s="40"/>
      <c r="M19" s="48"/>
      <c r="N19" s="40"/>
      <c r="O19" s="48"/>
      <c r="P19" s="40"/>
      <c r="Q19" s="48"/>
      <c r="R19" s="40"/>
      <c r="S19" s="40"/>
      <c r="T19" s="41"/>
      <c r="U19" s="40"/>
      <c r="V19" s="40"/>
      <c r="W19" s="48"/>
      <c r="X19" s="40"/>
      <c r="Y19" s="48"/>
      <c r="Z19" s="40"/>
      <c r="AA19" s="48"/>
      <c r="AB19" s="40"/>
      <c r="AC19" s="40"/>
    </row>
    <row r="20" spans="1:29" ht="15.75" thickBot="1" x14ac:dyDescent="0.3">
      <c r="A20" s="50" t="s">
        <v>14</v>
      </c>
      <c r="B20" s="51">
        <v>510086</v>
      </c>
      <c r="C20" s="52">
        <v>4</v>
      </c>
      <c r="D20" s="51">
        <v>442741</v>
      </c>
      <c r="E20" s="52">
        <v>4.3</v>
      </c>
      <c r="F20" s="55">
        <v>238230</v>
      </c>
      <c r="G20" s="59">
        <v>4.9000000000000004</v>
      </c>
      <c r="H20" s="53">
        <f t="shared" ref="H20" si="9">F20/D20</f>
        <v>0.53807982545099731</v>
      </c>
      <c r="I20" s="53">
        <f t="shared" ref="I20" si="10">F20/B20</f>
        <v>0.46703889148104438</v>
      </c>
      <c r="J20" s="54"/>
      <c r="K20" s="50" t="s">
        <v>14</v>
      </c>
      <c r="L20" s="51">
        <v>357123</v>
      </c>
      <c r="M20" s="52">
        <v>4.3</v>
      </c>
      <c r="N20" s="51">
        <v>322111</v>
      </c>
      <c r="O20" s="52">
        <v>4.3</v>
      </c>
      <c r="P20" s="51">
        <v>199380</v>
      </c>
      <c r="Q20" s="52">
        <v>5.0999999999999996</v>
      </c>
      <c r="R20" s="53">
        <f t="shared" ref="R20" si="11">P20/N20</f>
        <v>0.618979171776189</v>
      </c>
      <c r="S20" s="53">
        <f t="shared" ref="S20" si="12">P20/L20</f>
        <v>0.55829504120429096</v>
      </c>
      <c r="T20" s="54"/>
      <c r="U20" s="50" t="s">
        <v>14</v>
      </c>
      <c r="V20" s="51">
        <f>SUM(B20,L20)</f>
        <v>867209</v>
      </c>
      <c r="W20" s="52">
        <v>3.7</v>
      </c>
      <c r="X20" s="51">
        <f>SUM(D20,N20)</f>
        <v>764852</v>
      </c>
      <c r="Y20" s="52">
        <v>3.9</v>
      </c>
      <c r="Z20" s="51">
        <f t="shared" si="6"/>
        <v>437610</v>
      </c>
      <c r="AA20" s="52">
        <v>4.5</v>
      </c>
      <c r="AB20" s="53">
        <f>Z20/X20</f>
        <v>0.57214990612562955</v>
      </c>
      <c r="AC20" s="53">
        <f>Z20/V20</f>
        <v>0.50461884044100092</v>
      </c>
    </row>
    <row r="21" spans="1:29" x14ac:dyDescent="0.25">
      <c r="A21" s="1" t="s">
        <v>21</v>
      </c>
      <c r="K21" s="1"/>
      <c r="U21" s="1"/>
    </row>
    <row r="22" spans="1:29" ht="15.75" x14ac:dyDescent="0.25">
      <c r="A22" s="1" t="s">
        <v>22</v>
      </c>
      <c r="K22" s="1"/>
      <c r="U22" s="1"/>
      <c r="Z22" s="57"/>
      <c r="AA22" s="57"/>
    </row>
    <row r="23" spans="1:29" x14ac:dyDescent="0.25">
      <c r="A23" s="1" t="s">
        <v>23</v>
      </c>
      <c r="K23" s="1"/>
      <c r="U23" s="1"/>
      <c r="Z23" s="47"/>
    </row>
    <row r="24" spans="1:29" x14ac:dyDescent="0.25">
      <c r="A24" s="47"/>
      <c r="K24" s="47"/>
      <c r="U24" s="47"/>
    </row>
    <row r="25" spans="1:29" x14ac:dyDescent="0.25">
      <c r="K25" s="1"/>
      <c r="U25" s="1"/>
    </row>
    <row r="26" spans="1:29" x14ac:dyDescent="0.25">
      <c r="A26" s="1"/>
      <c r="K26" s="1"/>
      <c r="U26" s="1"/>
    </row>
    <row r="27" spans="1:29" s="31" customFormat="1" ht="15.75" thickBot="1" x14ac:dyDescent="0.3">
      <c r="A27" s="29" t="s">
        <v>72</v>
      </c>
      <c r="B27" s="30"/>
      <c r="C27" s="63"/>
      <c r="D27" s="30"/>
      <c r="E27" s="63"/>
      <c r="F27" s="30"/>
      <c r="G27" s="30"/>
      <c r="H27" s="30"/>
      <c r="I27" s="30"/>
      <c r="J27" s="29"/>
      <c r="K27" s="29"/>
      <c r="L27" s="30"/>
      <c r="M27" s="63"/>
      <c r="N27" s="30"/>
      <c r="O27" s="63"/>
      <c r="P27" s="30"/>
      <c r="Q27" s="30"/>
      <c r="R27" s="30"/>
      <c r="S27" s="30"/>
      <c r="T27" s="29"/>
      <c r="U27" s="29"/>
      <c r="V27" s="30"/>
      <c r="W27" s="30"/>
      <c r="X27" s="30"/>
      <c r="Y27" s="30"/>
      <c r="Z27" s="30"/>
      <c r="AA27" s="30"/>
      <c r="AB27" s="30"/>
      <c r="AC27" s="30"/>
    </row>
    <row r="28" spans="1:29" ht="16.5" customHeight="1" thickBot="1" x14ac:dyDescent="0.3">
      <c r="A28" s="32"/>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29"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29"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29" x14ac:dyDescent="0.25">
      <c r="A31" s="40" t="s">
        <v>24</v>
      </c>
      <c r="B31" s="42">
        <v>14196</v>
      </c>
      <c r="C31" s="46">
        <v>19.100000000000001</v>
      </c>
      <c r="D31" s="42">
        <v>12046</v>
      </c>
      <c r="E31" s="46">
        <v>21</v>
      </c>
      <c r="F31" s="42">
        <v>7657</v>
      </c>
      <c r="G31" s="46">
        <v>22.3</v>
      </c>
      <c r="H31" s="44">
        <f t="shared" ref="H31:H40" si="13">F31/D31</f>
        <v>0.63564668769716093</v>
      </c>
      <c r="I31" s="44">
        <f t="shared" ref="I31:I40" si="14">F31/B31</f>
        <v>0.53937728937728935</v>
      </c>
      <c r="J31" s="45"/>
      <c r="K31" s="40" t="s">
        <v>24</v>
      </c>
      <c r="L31" s="42">
        <v>6133</v>
      </c>
      <c r="M31" s="46">
        <v>26</v>
      </c>
      <c r="N31" s="42">
        <v>5869</v>
      </c>
      <c r="O31" s="46">
        <v>27</v>
      </c>
      <c r="P31" s="42">
        <v>3081</v>
      </c>
      <c r="Q31" s="46">
        <v>27.4</v>
      </c>
      <c r="R31" s="44">
        <f t="shared" ref="R31:R40" si="15">P31/N31</f>
        <v>0.52496166297495317</v>
      </c>
      <c r="S31" s="44">
        <f t="shared" ref="S31:S40" si="16">P31/L31</f>
        <v>0.50236425892711556</v>
      </c>
      <c r="T31" s="45"/>
      <c r="U31" s="40" t="s">
        <v>24</v>
      </c>
      <c r="V31" s="42">
        <f t="shared" ref="V31:V40" si="17">SUM(B31,L31)</f>
        <v>20329</v>
      </c>
      <c r="W31" s="46">
        <v>18.600000000000001</v>
      </c>
      <c r="X31" s="42">
        <f t="shared" ref="X31:X40" si="18">SUM(D31,N31)</f>
        <v>17915</v>
      </c>
      <c r="Y31" s="46">
        <v>20</v>
      </c>
      <c r="Z31" s="42">
        <f>SUM(F31,P31)</f>
        <v>10738</v>
      </c>
      <c r="AA31" s="46">
        <v>20.9</v>
      </c>
      <c r="AB31" s="44">
        <f t="shared" ref="AB31:AB40" si="19">Z31/X31</f>
        <v>0.59938598939436227</v>
      </c>
      <c r="AC31" s="44">
        <f t="shared" ref="AC31:AC40" si="20">Z31/V31</f>
        <v>0.52821093019823895</v>
      </c>
    </row>
    <row r="32" spans="1:29" x14ac:dyDescent="0.25">
      <c r="A32" s="40" t="s">
        <v>25</v>
      </c>
      <c r="B32" s="42">
        <v>77630</v>
      </c>
      <c r="C32" s="46">
        <v>11.2</v>
      </c>
      <c r="D32" s="42">
        <v>64104</v>
      </c>
      <c r="E32" s="46">
        <v>12.8</v>
      </c>
      <c r="F32" s="42">
        <v>24374</v>
      </c>
      <c r="G32" s="46">
        <v>13</v>
      </c>
      <c r="H32" s="44">
        <f t="shared" si="13"/>
        <v>0.38022588294022214</v>
      </c>
      <c r="I32" s="44">
        <f t="shared" si="14"/>
        <v>0.31397655545536518</v>
      </c>
      <c r="J32" s="45"/>
      <c r="K32" s="40" t="s">
        <v>25</v>
      </c>
      <c r="L32" s="42">
        <v>46656</v>
      </c>
      <c r="M32" s="46">
        <v>10.5</v>
      </c>
      <c r="N32" s="42">
        <v>38028</v>
      </c>
      <c r="O32" s="46">
        <v>11.3</v>
      </c>
      <c r="P32" s="42">
        <v>18083</v>
      </c>
      <c r="Q32" s="46">
        <v>13.1</v>
      </c>
      <c r="R32" s="44">
        <f t="shared" si="15"/>
        <v>0.4755180393394341</v>
      </c>
      <c r="S32" s="44">
        <f t="shared" si="16"/>
        <v>0.3875814471879287</v>
      </c>
      <c r="T32" s="45"/>
      <c r="U32" s="40" t="s">
        <v>25</v>
      </c>
      <c r="V32" s="42">
        <f t="shared" si="17"/>
        <v>124286</v>
      </c>
      <c r="W32" s="46">
        <v>9.6999999999999993</v>
      </c>
      <c r="X32" s="42">
        <f t="shared" si="18"/>
        <v>102132</v>
      </c>
      <c r="Y32" s="46">
        <v>10.8</v>
      </c>
      <c r="Z32" s="42">
        <f t="shared" ref="Z32:Z42" si="21">SUM(F32,P32)</f>
        <v>42457</v>
      </c>
      <c r="AA32" s="46">
        <v>11.2</v>
      </c>
      <c r="AB32" s="44">
        <f t="shared" si="19"/>
        <v>0.41570712411389182</v>
      </c>
      <c r="AC32" s="44">
        <f t="shared" si="20"/>
        <v>0.34160726067296399</v>
      </c>
    </row>
    <row r="33" spans="1:29" x14ac:dyDescent="0.25">
      <c r="A33" s="40" t="s">
        <v>26</v>
      </c>
      <c r="B33" s="42">
        <v>70179</v>
      </c>
      <c r="C33" s="46">
        <v>11</v>
      </c>
      <c r="D33" s="42">
        <v>66114</v>
      </c>
      <c r="E33" s="46">
        <v>11.1</v>
      </c>
      <c r="F33" s="42">
        <v>44027</v>
      </c>
      <c r="G33" s="46">
        <v>13.1</v>
      </c>
      <c r="H33" s="44">
        <f t="shared" si="13"/>
        <v>0.6659255225822065</v>
      </c>
      <c r="I33" s="44">
        <f t="shared" si="14"/>
        <v>0.62735291183972408</v>
      </c>
      <c r="J33" s="45"/>
      <c r="K33" s="40" t="s">
        <v>26</v>
      </c>
      <c r="L33" s="42">
        <v>53612</v>
      </c>
      <c r="M33" s="46">
        <v>11.4</v>
      </c>
      <c r="N33" s="42">
        <v>51233</v>
      </c>
      <c r="O33" s="46">
        <v>10.5</v>
      </c>
      <c r="P33" s="42">
        <v>33400</v>
      </c>
      <c r="Q33" s="46">
        <v>10.4</v>
      </c>
      <c r="R33" s="44">
        <f t="shared" si="15"/>
        <v>0.65192356488981706</v>
      </c>
      <c r="S33" s="44">
        <f t="shared" si="16"/>
        <v>0.62299485189882864</v>
      </c>
      <c r="T33" s="45"/>
      <c r="U33" s="40" t="s">
        <v>26</v>
      </c>
      <c r="V33" s="42">
        <f t="shared" si="17"/>
        <v>123791</v>
      </c>
      <c r="W33" s="46">
        <v>9.1999999999999993</v>
      </c>
      <c r="X33" s="42">
        <f t="shared" si="18"/>
        <v>117347</v>
      </c>
      <c r="Y33" s="46">
        <v>9.1</v>
      </c>
      <c r="Z33" s="42">
        <f t="shared" si="21"/>
        <v>77427</v>
      </c>
      <c r="AA33" s="46">
        <v>9.8000000000000007</v>
      </c>
      <c r="AB33" s="44">
        <f t="shared" si="19"/>
        <v>0.65981235140225147</v>
      </c>
      <c r="AC33" s="44">
        <f t="shared" si="20"/>
        <v>0.62546550233861908</v>
      </c>
    </row>
    <row r="34" spans="1:29" x14ac:dyDescent="0.25">
      <c r="A34" s="40" t="s">
        <v>27</v>
      </c>
      <c r="B34" s="42">
        <v>18619</v>
      </c>
      <c r="C34" s="46">
        <v>8.1999999999999993</v>
      </c>
      <c r="D34" s="42">
        <v>16152</v>
      </c>
      <c r="E34" s="46">
        <v>9.5</v>
      </c>
      <c r="F34" s="42">
        <v>9135</v>
      </c>
      <c r="G34" s="46">
        <v>11.9</v>
      </c>
      <c r="H34" s="44">
        <f t="shared" si="13"/>
        <v>0.56556463595839523</v>
      </c>
      <c r="I34" s="44">
        <f t="shared" si="14"/>
        <v>0.49062785326816694</v>
      </c>
      <c r="J34" s="45"/>
      <c r="K34" s="40" t="s">
        <v>27</v>
      </c>
      <c r="L34" s="42">
        <v>21119</v>
      </c>
      <c r="M34" s="46">
        <v>8.9</v>
      </c>
      <c r="N34" s="42">
        <v>18648</v>
      </c>
      <c r="O34" s="46">
        <v>9.6999999999999993</v>
      </c>
      <c r="P34" s="42">
        <v>10582</v>
      </c>
      <c r="Q34" s="46">
        <v>14.4</v>
      </c>
      <c r="R34" s="44">
        <f t="shared" si="15"/>
        <v>0.56746031746031744</v>
      </c>
      <c r="S34" s="44">
        <f t="shared" si="16"/>
        <v>0.50106539135375727</v>
      </c>
      <c r="T34" s="45"/>
      <c r="U34" s="40" t="s">
        <v>27</v>
      </c>
      <c r="V34" s="42">
        <f t="shared" si="17"/>
        <v>39738</v>
      </c>
      <c r="W34" s="46">
        <v>7.6</v>
      </c>
      <c r="X34" s="42">
        <f t="shared" si="18"/>
        <v>34800</v>
      </c>
      <c r="Y34" s="46">
        <v>8.8000000000000007</v>
      </c>
      <c r="Z34" s="42">
        <f t="shared" si="21"/>
        <v>19717</v>
      </c>
      <c r="AA34" s="46">
        <v>11.6</v>
      </c>
      <c r="AB34" s="44">
        <f t="shared" si="19"/>
        <v>0.56658045977011495</v>
      </c>
      <c r="AC34" s="44">
        <f t="shared" si="20"/>
        <v>0.49617494589561628</v>
      </c>
    </row>
    <row r="35" spans="1:29" x14ac:dyDescent="0.25">
      <c r="A35" s="40" t="s">
        <v>28</v>
      </c>
      <c r="B35" s="42">
        <v>122318</v>
      </c>
      <c r="C35" s="46">
        <v>11.3</v>
      </c>
      <c r="D35" s="42">
        <v>100817</v>
      </c>
      <c r="E35" s="46">
        <v>12.5</v>
      </c>
      <c r="F35" s="42">
        <v>49534</v>
      </c>
      <c r="G35" s="46">
        <v>14.2</v>
      </c>
      <c r="H35" s="44">
        <f t="shared" si="13"/>
        <v>0.49132586766120795</v>
      </c>
      <c r="I35" s="44">
        <f t="shared" si="14"/>
        <v>0.40496083977828284</v>
      </c>
      <c r="J35" s="45"/>
      <c r="K35" s="40" t="s">
        <v>28</v>
      </c>
      <c r="L35" s="42">
        <v>97723</v>
      </c>
      <c r="M35" s="46">
        <v>11.8</v>
      </c>
      <c r="N35" s="42">
        <v>83690</v>
      </c>
      <c r="O35" s="46">
        <v>12</v>
      </c>
      <c r="P35" s="42">
        <v>54192</v>
      </c>
      <c r="Q35" s="46">
        <v>13.6</v>
      </c>
      <c r="R35" s="44">
        <f t="shared" si="15"/>
        <v>0.64753256064045883</v>
      </c>
      <c r="S35" s="44">
        <f t="shared" si="16"/>
        <v>0.55454703600994648</v>
      </c>
      <c r="T35" s="45"/>
      <c r="U35" s="40" t="s">
        <v>28</v>
      </c>
      <c r="V35" s="42">
        <f t="shared" si="17"/>
        <v>220041</v>
      </c>
      <c r="W35" s="46">
        <v>10.8</v>
      </c>
      <c r="X35" s="42">
        <f t="shared" si="18"/>
        <v>184507</v>
      </c>
      <c r="Y35" s="46">
        <v>11.6</v>
      </c>
      <c r="Z35" s="42">
        <f t="shared" si="21"/>
        <v>103726</v>
      </c>
      <c r="AA35" s="46">
        <v>13.3</v>
      </c>
      <c r="AB35" s="44">
        <f t="shared" si="19"/>
        <v>0.56217921271279681</v>
      </c>
      <c r="AC35" s="44">
        <f t="shared" si="20"/>
        <v>0.47139396748787726</v>
      </c>
    </row>
    <row r="36" spans="1:29" x14ac:dyDescent="0.25">
      <c r="A36" s="40" t="s">
        <v>29</v>
      </c>
      <c r="B36" s="42">
        <v>69206</v>
      </c>
      <c r="C36" s="46">
        <v>8.1999999999999993</v>
      </c>
      <c r="D36" s="42">
        <v>57655</v>
      </c>
      <c r="E36" s="46">
        <v>8.8000000000000007</v>
      </c>
      <c r="F36" s="42">
        <v>23294</v>
      </c>
      <c r="G36" s="46">
        <v>10.6</v>
      </c>
      <c r="H36" s="44">
        <f t="shared" si="13"/>
        <v>0.40402393547827598</v>
      </c>
      <c r="I36" s="44">
        <f t="shared" si="14"/>
        <v>0.33658931306534118</v>
      </c>
      <c r="J36" s="45"/>
      <c r="K36" s="40" t="s">
        <v>29</v>
      </c>
      <c r="L36" s="42">
        <v>20607</v>
      </c>
      <c r="M36" s="46">
        <v>12.9</v>
      </c>
      <c r="N36" s="42">
        <v>18231</v>
      </c>
      <c r="O36" s="46">
        <v>13.9</v>
      </c>
      <c r="P36" s="42">
        <v>6653</v>
      </c>
      <c r="Q36" s="46">
        <v>17.7</v>
      </c>
      <c r="R36" s="44">
        <f t="shared" si="15"/>
        <v>0.36492787011134881</v>
      </c>
      <c r="S36" s="44">
        <f t="shared" si="16"/>
        <v>0.32285145824234485</v>
      </c>
      <c r="T36" s="45"/>
      <c r="U36" s="40" t="s">
        <v>29</v>
      </c>
      <c r="V36" s="42">
        <f t="shared" si="17"/>
        <v>89813</v>
      </c>
      <c r="W36" s="46">
        <v>7.3</v>
      </c>
      <c r="X36" s="42">
        <f t="shared" si="18"/>
        <v>75886</v>
      </c>
      <c r="Y36" s="46">
        <v>8.1999999999999993</v>
      </c>
      <c r="Z36" s="42">
        <f t="shared" si="21"/>
        <v>29947</v>
      </c>
      <c r="AA36" s="46">
        <v>10.3</v>
      </c>
      <c r="AB36" s="44">
        <f t="shared" si="19"/>
        <v>0.39463142081543368</v>
      </c>
      <c r="AC36" s="44">
        <f t="shared" si="20"/>
        <v>0.33343725295892579</v>
      </c>
    </row>
    <row r="37" spans="1:29" x14ac:dyDescent="0.25">
      <c r="A37" s="40" t="s">
        <v>52</v>
      </c>
      <c r="B37" s="42">
        <v>4452</v>
      </c>
      <c r="C37" s="46">
        <v>38</v>
      </c>
      <c r="D37" s="42">
        <v>4102</v>
      </c>
      <c r="E37" s="46">
        <v>41.3</v>
      </c>
      <c r="F37" s="42">
        <v>660</v>
      </c>
      <c r="G37" s="46">
        <v>44</v>
      </c>
      <c r="H37" s="44">
        <f t="shared" si="13"/>
        <v>0.16089712335446124</v>
      </c>
      <c r="I37" s="44">
        <f t="shared" si="14"/>
        <v>0.14824797843665768</v>
      </c>
      <c r="J37" s="45"/>
      <c r="K37" s="40" t="s">
        <v>52</v>
      </c>
      <c r="L37" s="42"/>
      <c r="M37" s="46"/>
      <c r="N37" s="42"/>
      <c r="O37" s="46"/>
      <c r="P37" s="42"/>
      <c r="Q37" s="46"/>
      <c r="R37" s="44" t="e">
        <f t="shared" si="15"/>
        <v>#DIV/0!</v>
      </c>
      <c r="S37" s="44" t="e">
        <f t="shared" si="16"/>
        <v>#DIV/0!</v>
      </c>
      <c r="T37" s="45"/>
      <c r="U37" s="40" t="s">
        <v>52</v>
      </c>
      <c r="V37" s="42">
        <f t="shared" si="17"/>
        <v>4452</v>
      </c>
      <c r="W37" s="46">
        <v>38</v>
      </c>
      <c r="X37" s="42">
        <f t="shared" si="18"/>
        <v>4102</v>
      </c>
      <c r="Y37" s="46">
        <v>41.3</v>
      </c>
      <c r="Z37" s="42">
        <f t="shared" si="21"/>
        <v>660</v>
      </c>
      <c r="AA37" s="46">
        <v>44</v>
      </c>
      <c r="AB37" s="44">
        <f t="shared" si="19"/>
        <v>0.16089712335446124</v>
      </c>
      <c r="AC37" s="44">
        <f t="shared" si="20"/>
        <v>0.14824797843665768</v>
      </c>
    </row>
    <row r="38" spans="1:29" x14ac:dyDescent="0.25">
      <c r="A38" s="40" t="s">
        <v>32</v>
      </c>
      <c r="B38" s="42">
        <v>8080</v>
      </c>
      <c r="C38" s="46">
        <v>28.9</v>
      </c>
      <c r="D38" s="42">
        <v>6174</v>
      </c>
      <c r="E38" s="46">
        <v>33.700000000000003</v>
      </c>
      <c r="F38" s="42">
        <v>2099</v>
      </c>
      <c r="G38" s="46">
        <v>36</v>
      </c>
      <c r="H38" s="44">
        <f t="shared" si="13"/>
        <v>0.33997408487204406</v>
      </c>
      <c r="I38" s="44">
        <f t="shared" si="14"/>
        <v>0.25977722772277229</v>
      </c>
      <c r="J38" s="45"/>
      <c r="K38" s="40" t="s">
        <v>32</v>
      </c>
      <c r="L38" s="42">
        <v>1870</v>
      </c>
      <c r="M38" s="46">
        <v>38.4</v>
      </c>
      <c r="N38" s="42">
        <v>1564</v>
      </c>
      <c r="O38" s="46">
        <v>33.200000000000003</v>
      </c>
      <c r="P38" s="42">
        <v>598</v>
      </c>
      <c r="Q38" s="46">
        <v>28.6</v>
      </c>
      <c r="R38" s="44">
        <f t="shared" si="15"/>
        <v>0.38235294117647056</v>
      </c>
      <c r="S38" s="44">
        <f t="shared" si="16"/>
        <v>0.31978609625668447</v>
      </c>
      <c r="T38" s="45"/>
      <c r="U38" s="40" t="s">
        <v>32</v>
      </c>
      <c r="V38" s="42">
        <f t="shared" si="17"/>
        <v>9950</v>
      </c>
      <c r="W38" s="46">
        <v>26.8</v>
      </c>
      <c r="X38" s="42">
        <f t="shared" si="18"/>
        <v>7738</v>
      </c>
      <c r="Y38" s="46">
        <v>30.7</v>
      </c>
      <c r="Z38" s="42">
        <f t="shared" si="21"/>
        <v>2697</v>
      </c>
      <c r="AA38" s="46">
        <v>29.8</v>
      </c>
      <c r="AB38" s="44">
        <f t="shared" si="19"/>
        <v>0.34853967433445332</v>
      </c>
      <c r="AC38" s="44">
        <f t="shared" si="20"/>
        <v>0.27105527638190957</v>
      </c>
    </row>
    <row r="39" spans="1:29" x14ac:dyDescent="0.25">
      <c r="A39" s="40" t="s">
        <v>30</v>
      </c>
      <c r="B39" s="42">
        <v>72704</v>
      </c>
      <c r="C39" s="46">
        <v>9.8000000000000007</v>
      </c>
      <c r="D39" s="42">
        <v>69171</v>
      </c>
      <c r="E39" s="46">
        <v>10</v>
      </c>
      <c r="F39" s="42">
        <v>50925</v>
      </c>
      <c r="G39" s="46">
        <v>10.3</v>
      </c>
      <c r="H39" s="44">
        <f t="shared" si="13"/>
        <v>0.73621893568113805</v>
      </c>
      <c r="I39" s="44">
        <f t="shared" si="14"/>
        <v>0.70044289172535212</v>
      </c>
      <c r="J39" s="45"/>
      <c r="K39" s="40" t="s">
        <v>30</v>
      </c>
      <c r="L39" s="42">
        <v>63426</v>
      </c>
      <c r="M39" s="46">
        <v>9.9</v>
      </c>
      <c r="N39" s="42">
        <v>61800</v>
      </c>
      <c r="O39" s="46">
        <v>10.1</v>
      </c>
      <c r="P39" s="42">
        <v>47359</v>
      </c>
      <c r="Q39" s="46">
        <v>11.2</v>
      </c>
      <c r="R39" s="44">
        <f t="shared" si="15"/>
        <v>0.76632686084142398</v>
      </c>
      <c r="S39" s="44">
        <f t="shared" si="16"/>
        <v>0.74668117175921545</v>
      </c>
      <c r="T39" s="45"/>
      <c r="U39" s="40" t="s">
        <v>30</v>
      </c>
      <c r="V39" s="42">
        <f t="shared" si="17"/>
        <v>136130</v>
      </c>
      <c r="W39" s="46">
        <v>9.5</v>
      </c>
      <c r="X39" s="42">
        <f t="shared" si="18"/>
        <v>130971</v>
      </c>
      <c r="Y39" s="46">
        <v>9.6999999999999993</v>
      </c>
      <c r="Z39" s="42">
        <f t="shared" si="21"/>
        <v>98284</v>
      </c>
      <c r="AA39" s="46">
        <v>10</v>
      </c>
      <c r="AB39" s="44">
        <f t="shared" si="19"/>
        <v>0.7504256667506547</v>
      </c>
      <c r="AC39" s="44">
        <f t="shared" si="20"/>
        <v>0.7219863365900242</v>
      </c>
    </row>
    <row r="40" spans="1:29" x14ac:dyDescent="0.25">
      <c r="A40" s="40" t="s">
        <v>31</v>
      </c>
      <c r="B40" s="42">
        <v>52703</v>
      </c>
      <c r="C40" s="46">
        <v>9.9</v>
      </c>
      <c r="D40" s="42">
        <v>46405</v>
      </c>
      <c r="E40" s="46">
        <v>9.3000000000000007</v>
      </c>
      <c r="F40" s="42">
        <v>26524</v>
      </c>
      <c r="G40" s="46">
        <v>13.4</v>
      </c>
      <c r="H40" s="44">
        <f t="shared" si="13"/>
        <v>0.57157633875659952</v>
      </c>
      <c r="I40" s="44">
        <f t="shared" si="14"/>
        <v>0.50327305845967019</v>
      </c>
      <c r="J40" s="45"/>
      <c r="K40" s="40" t="s">
        <v>31</v>
      </c>
      <c r="L40" s="42">
        <v>45977</v>
      </c>
      <c r="M40" s="46">
        <v>8.3000000000000007</v>
      </c>
      <c r="N40" s="42">
        <v>43048</v>
      </c>
      <c r="O40" s="46">
        <v>8.6999999999999993</v>
      </c>
      <c r="P40" s="42">
        <v>25432</v>
      </c>
      <c r="Q40" s="46">
        <v>9.4</v>
      </c>
      <c r="R40" s="44">
        <f t="shared" si="15"/>
        <v>0.59078238245679238</v>
      </c>
      <c r="S40" s="44">
        <f t="shared" si="16"/>
        <v>0.55314613828653458</v>
      </c>
      <c r="T40" s="45"/>
      <c r="U40" s="40" t="s">
        <v>31</v>
      </c>
      <c r="V40" s="42">
        <f t="shared" si="17"/>
        <v>98680</v>
      </c>
      <c r="W40" s="46">
        <v>8.3000000000000007</v>
      </c>
      <c r="X40" s="42">
        <f t="shared" si="18"/>
        <v>89453</v>
      </c>
      <c r="Y40" s="46">
        <v>8.3000000000000007</v>
      </c>
      <c r="Z40" s="42">
        <f t="shared" si="21"/>
        <v>51956</v>
      </c>
      <c r="AA40" s="46">
        <v>10.3</v>
      </c>
      <c r="AB40" s="44">
        <f t="shared" si="19"/>
        <v>0.58081897756363676</v>
      </c>
      <c r="AC40" s="44">
        <f t="shared" si="20"/>
        <v>0.52650993109039324</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510086</v>
      </c>
      <c r="C42" s="59">
        <v>4</v>
      </c>
      <c r="D42" s="55">
        <v>442741</v>
      </c>
      <c r="E42" s="59">
        <v>4.3</v>
      </c>
      <c r="F42" s="55">
        <v>238230</v>
      </c>
      <c r="G42" s="59">
        <v>4.9000000000000004</v>
      </c>
      <c r="H42" s="53">
        <f t="shared" ref="H42" si="22">F42/D42</f>
        <v>0.53807982545099731</v>
      </c>
      <c r="I42" s="53">
        <f t="shared" ref="I42" si="23">F42/B42</f>
        <v>0.46703889148104438</v>
      </c>
      <c r="J42" s="54"/>
      <c r="K42" s="50" t="s">
        <v>14</v>
      </c>
      <c r="L42" s="55">
        <v>357123</v>
      </c>
      <c r="M42" s="59">
        <v>4.3</v>
      </c>
      <c r="N42" s="55">
        <v>322111</v>
      </c>
      <c r="O42" s="59">
        <v>4.3</v>
      </c>
      <c r="P42" s="55">
        <v>199380</v>
      </c>
      <c r="Q42" s="59">
        <v>5.0999999999999996</v>
      </c>
      <c r="R42" s="53">
        <f t="shared" ref="R42" si="24">P42/N42</f>
        <v>0.618979171776189</v>
      </c>
      <c r="S42" s="53">
        <f t="shared" ref="S42" si="25">P42/L42</f>
        <v>0.55829504120429096</v>
      </c>
      <c r="T42" s="54"/>
      <c r="U42" s="50" t="s">
        <v>14</v>
      </c>
      <c r="V42" s="55">
        <f>SUM(B42,L42)</f>
        <v>867209</v>
      </c>
      <c r="W42" s="60">
        <v>3.7</v>
      </c>
      <c r="X42" s="55">
        <f>SUM(D42,N42)</f>
        <v>764852</v>
      </c>
      <c r="Y42" s="60">
        <v>3.9</v>
      </c>
      <c r="Z42" s="55">
        <f t="shared" si="21"/>
        <v>437610</v>
      </c>
      <c r="AA42" s="60">
        <v>4.5</v>
      </c>
      <c r="AB42" s="53">
        <f>Z42/X42</f>
        <v>0.57214990612562955</v>
      </c>
      <c r="AC42" s="53">
        <f>Z42/V42</f>
        <v>0.50461884044100092</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A46" s="47"/>
      <c r="K46" s="47"/>
      <c r="U46" s="47"/>
    </row>
    <row r="47" spans="1:29" x14ac:dyDescent="0.25">
      <c r="B47" s="61">
        <f>B20-B42</f>
        <v>0</v>
      </c>
      <c r="C47" s="61">
        <f t="shared" ref="C47:AC47" si="26">C20-C42</f>
        <v>0</v>
      </c>
      <c r="D47" s="61">
        <f t="shared" si="26"/>
        <v>0</v>
      </c>
      <c r="E47" s="61">
        <f t="shared" si="26"/>
        <v>0</v>
      </c>
      <c r="F47" s="61">
        <f t="shared" si="26"/>
        <v>0</v>
      </c>
      <c r="G47" s="61">
        <f t="shared" si="26"/>
        <v>0</v>
      </c>
      <c r="H47" s="61">
        <f t="shared" si="26"/>
        <v>0</v>
      </c>
      <c r="I47" s="61">
        <f t="shared" si="26"/>
        <v>0</v>
      </c>
      <c r="J47" s="62"/>
      <c r="K47" s="35" t="e">
        <f t="shared" si="26"/>
        <v>#VALUE!</v>
      </c>
      <c r="L47" s="61">
        <f t="shared" si="26"/>
        <v>0</v>
      </c>
      <c r="M47" s="61">
        <f t="shared" si="26"/>
        <v>0</v>
      </c>
      <c r="N47" s="61">
        <f t="shared" si="26"/>
        <v>0</v>
      </c>
      <c r="O47" s="61">
        <f t="shared" si="26"/>
        <v>0</v>
      </c>
      <c r="P47" s="61">
        <f t="shared" si="26"/>
        <v>0</v>
      </c>
      <c r="Q47" s="61">
        <f t="shared" si="26"/>
        <v>0</v>
      </c>
      <c r="R47" s="61">
        <f t="shared" si="26"/>
        <v>0</v>
      </c>
      <c r="S47" s="61">
        <f t="shared" si="26"/>
        <v>0</v>
      </c>
      <c r="T47" s="62"/>
      <c r="U47" s="35" t="e">
        <f t="shared" si="26"/>
        <v>#VALUE!</v>
      </c>
      <c r="V47" s="61">
        <f t="shared" si="26"/>
        <v>0</v>
      </c>
      <c r="W47" s="61"/>
      <c r="X47" s="61">
        <f t="shared" si="26"/>
        <v>0</v>
      </c>
      <c r="Y47" s="61"/>
      <c r="Z47" s="61">
        <f t="shared" si="26"/>
        <v>0</v>
      </c>
      <c r="AA47" s="61"/>
      <c r="AB47" s="61">
        <f t="shared" si="26"/>
        <v>0</v>
      </c>
      <c r="AC47" s="61">
        <f t="shared" si="26"/>
        <v>0</v>
      </c>
    </row>
    <row r="48" spans="1:29" ht="15.75" x14ac:dyDescent="0.25">
      <c r="A48" s="66"/>
      <c r="H48" s="66"/>
    </row>
    <row r="49" spans="11:21" x14ac:dyDescent="0.25">
      <c r="K49" s="47"/>
      <c r="U49" s="47"/>
    </row>
    <row r="50" spans="11:21" x14ac:dyDescent="0.25">
      <c r="K50" s="47"/>
      <c r="U50" s="47"/>
    </row>
    <row r="51" spans="11:21" x14ac:dyDescent="0.25">
      <c r="K51" s="47"/>
      <c r="U51" s="47"/>
    </row>
    <row r="52" spans="11:21" x14ac:dyDescent="0.25">
      <c r="K52" s="47"/>
      <c r="U52" s="47"/>
    </row>
    <row r="53" spans="11:21" x14ac:dyDescent="0.25">
      <c r="K53" s="47"/>
      <c r="U53" s="47"/>
    </row>
    <row r="54" spans="11:21" x14ac:dyDescent="0.25">
      <c r="K54" s="47"/>
      <c r="U54" s="47"/>
    </row>
    <row r="55" spans="11:21" x14ac:dyDescent="0.25">
      <c r="K55" s="47"/>
      <c r="U55" s="47"/>
    </row>
    <row r="56" spans="11:21" x14ac:dyDescent="0.25">
      <c r="K56" s="47"/>
      <c r="U56" s="47"/>
    </row>
    <row r="57" spans="11:21" x14ac:dyDescent="0.25">
      <c r="K57" s="47"/>
      <c r="U57" s="47"/>
    </row>
    <row r="58" spans="11:21" x14ac:dyDescent="0.25">
      <c r="K58" s="47"/>
      <c r="U58" s="47"/>
    </row>
  </sheetData>
  <mergeCells count="12">
    <mergeCell ref="A2:A3"/>
    <mergeCell ref="B2:I2"/>
    <mergeCell ref="L2:S2"/>
    <mergeCell ref="V2:AC2"/>
    <mergeCell ref="A28:A29"/>
    <mergeCell ref="B28:I28"/>
    <mergeCell ref="L28:S28"/>
    <mergeCell ref="V28:AC28"/>
    <mergeCell ref="K2:K3"/>
    <mergeCell ref="U2:U3"/>
    <mergeCell ref="K28:K29"/>
    <mergeCell ref="U28:U2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workbookViewId="0">
      <selection activeCell="O30" sqref="O30"/>
    </sheetView>
  </sheetViews>
  <sheetFormatPr defaultColWidth="9.140625" defaultRowHeight="15" x14ac:dyDescent="0.25"/>
  <cols>
    <col min="1" max="1" width="32.7109375" style="35" customWidth="1"/>
    <col min="2" max="2" width="11.5703125" style="35" customWidth="1"/>
    <col min="3" max="3" width="11.5703125" style="64" customWidth="1"/>
    <col min="4" max="4" width="11.5703125" style="35" customWidth="1"/>
    <col min="5" max="5" width="11.5703125" style="64" customWidth="1"/>
    <col min="6" max="9" width="11.5703125" style="35" customWidth="1"/>
    <col min="10" max="10" width="11.5703125" style="47" customWidth="1"/>
    <col min="11" max="11" width="32.7109375" style="35" customWidth="1"/>
    <col min="12" max="12" width="11.5703125" style="35" customWidth="1"/>
    <col min="13" max="13" width="11.5703125" style="64" customWidth="1"/>
    <col min="14" max="14" width="11.5703125" style="35" customWidth="1"/>
    <col min="15" max="15" width="11.5703125" style="64" customWidth="1"/>
    <col min="16"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1" s="31" customFormat="1" ht="15.75" thickBot="1" x14ac:dyDescent="0.3">
      <c r="A1" s="29" t="s">
        <v>73</v>
      </c>
      <c r="B1" s="30"/>
      <c r="C1" s="63"/>
      <c r="D1" s="30"/>
      <c r="E1" s="63"/>
      <c r="F1" s="30"/>
      <c r="G1" s="30"/>
      <c r="H1" s="30"/>
      <c r="I1" s="30"/>
      <c r="J1" s="29"/>
      <c r="K1" s="29"/>
      <c r="L1" s="30"/>
      <c r="M1" s="63"/>
      <c r="N1" s="30"/>
      <c r="O1" s="63"/>
      <c r="P1" s="30"/>
      <c r="Q1" s="30"/>
      <c r="R1" s="30"/>
      <c r="S1" s="30"/>
      <c r="T1" s="29"/>
      <c r="U1" s="29"/>
      <c r="V1" s="30"/>
      <c r="W1" s="30"/>
      <c r="X1" s="30"/>
      <c r="Y1" s="30"/>
      <c r="Z1" s="30"/>
      <c r="AA1" s="30"/>
      <c r="AB1" s="30"/>
      <c r="AC1" s="30"/>
    </row>
    <row r="2" spans="1:31" ht="16.5" customHeight="1"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1"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1"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1" x14ac:dyDescent="0.25">
      <c r="A5" s="40" t="s">
        <v>43</v>
      </c>
      <c r="B5" s="42"/>
      <c r="C5" s="43"/>
      <c r="D5" s="42"/>
      <c r="E5" s="43"/>
      <c r="F5" s="42"/>
      <c r="G5" s="43"/>
      <c r="H5" s="44"/>
      <c r="I5" s="44"/>
      <c r="J5" s="45"/>
      <c r="K5" s="40" t="s">
        <v>43</v>
      </c>
      <c r="L5" s="42">
        <v>56</v>
      </c>
      <c r="M5" s="43">
        <v>100</v>
      </c>
      <c r="N5" s="42">
        <v>56</v>
      </c>
      <c r="O5" s="43">
        <v>100</v>
      </c>
      <c r="P5" s="42">
        <v>85</v>
      </c>
      <c r="Q5" s="43">
        <v>100</v>
      </c>
      <c r="R5" s="44">
        <f t="shared" ref="R5" si="0">P5/N5</f>
        <v>1.5178571428571428</v>
      </c>
      <c r="S5" s="44">
        <f t="shared" ref="S5" si="1">P5/L5</f>
        <v>1.5178571428571428</v>
      </c>
      <c r="T5" s="45"/>
      <c r="U5" s="40" t="s">
        <v>43</v>
      </c>
      <c r="V5" s="42">
        <f t="shared" ref="V5:V18" si="2">SUM(B5,L5)</f>
        <v>56</v>
      </c>
      <c r="W5" s="43">
        <v>100</v>
      </c>
      <c r="X5" s="42">
        <f t="shared" ref="X5:X18" si="3">SUM(D5,N5)</f>
        <v>56</v>
      </c>
      <c r="Y5" s="43">
        <v>100</v>
      </c>
      <c r="Z5" s="42">
        <f t="shared" ref="Z5:Z18" si="4">SUM(F5,P5)</f>
        <v>85</v>
      </c>
      <c r="AA5" s="43">
        <v>100</v>
      </c>
      <c r="AB5" s="44">
        <f>Z5/X5</f>
        <v>1.5178571428571428</v>
      </c>
      <c r="AC5" s="44">
        <f t="shared" ref="AC5:AC18" si="5">Z5/V5</f>
        <v>1.5178571428571428</v>
      </c>
    </row>
    <row r="6" spans="1:31" x14ac:dyDescent="0.25">
      <c r="A6" s="40" t="s">
        <v>44</v>
      </c>
      <c r="B6" s="42">
        <v>2199</v>
      </c>
      <c r="C6" s="43">
        <v>59</v>
      </c>
      <c r="D6" s="42">
        <v>2157</v>
      </c>
      <c r="E6" s="43">
        <v>60.1</v>
      </c>
      <c r="F6" s="42">
        <v>969</v>
      </c>
      <c r="G6" s="43">
        <v>60.3</v>
      </c>
      <c r="H6" s="44">
        <f t="shared" ref="H6:H18" si="6">F6/D6</f>
        <v>0.44923504867872044</v>
      </c>
      <c r="I6" s="44">
        <f t="shared" ref="I6:I18" si="7">F6/B6</f>
        <v>0.44065484311050479</v>
      </c>
      <c r="J6" s="45"/>
      <c r="K6" s="40" t="s">
        <v>44</v>
      </c>
      <c r="L6" s="42">
        <v>3401</v>
      </c>
      <c r="M6" s="43">
        <v>55.4</v>
      </c>
      <c r="N6" s="42">
        <v>3373</v>
      </c>
      <c r="O6" s="43">
        <v>55.2</v>
      </c>
      <c r="P6" s="42">
        <v>1626</v>
      </c>
      <c r="Q6" s="43">
        <v>55.6</v>
      </c>
      <c r="R6" s="44">
        <f t="shared" ref="R6:R18" si="8">P6/N6</f>
        <v>0.48206344500444709</v>
      </c>
      <c r="S6" s="44">
        <f t="shared" ref="S6:S18" si="9">P6/L6</f>
        <v>0.4780946780358718</v>
      </c>
      <c r="T6" s="45"/>
      <c r="U6" s="40" t="s">
        <v>44</v>
      </c>
      <c r="V6" s="42">
        <f t="shared" si="2"/>
        <v>5600</v>
      </c>
      <c r="W6" s="43">
        <v>47.5</v>
      </c>
      <c r="X6" s="42">
        <f t="shared" si="3"/>
        <v>5530</v>
      </c>
      <c r="Y6" s="43">
        <v>47.8</v>
      </c>
      <c r="Z6" s="42">
        <f t="shared" si="4"/>
        <v>2595</v>
      </c>
      <c r="AA6" s="43">
        <v>48.4</v>
      </c>
      <c r="AB6" s="44">
        <f t="shared" ref="AB6:AB18" si="10">Z6/X6</f>
        <v>0.46925858951175409</v>
      </c>
      <c r="AC6" s="44">
        <f t="shared" si="5"/>
        <v>0.46339285714285716</v>
      </c>
    </row>
    <row r="7" spans="1:31" x14ac:dyDescent="0.25">
      <c r="A7" s="40" t="s">
        <v>9</v>
      </c>
      <c r="B7" s="42">
        <v>1715</v>
      </c>
      <c r="C7" s="43">
        <v>31.7</v>
      </c>
      <c r="D7" s="42">
        <v>969</v>
      </c>
      <c r="E7" s="43">
        <v>40.700000000000003</v>
      </c>
      <c r="F7" s="42">
        <v>564</v>
      </c>
      <c r="G7" s="43">
        <v>56.8</v>
      </c>
      <c r="H7" s="44">
        <f t="shared" si="6"/>
        <v>0.58204334365325072</v>
      </c>
      <c r="I7" s="44">
        <f t="shared" si="7"/>
        <v>0.32886297376093293</v>
      </c>
      <c r="J7" s="45"/>
      <c r="K7" s="40" t="s">
        <v>9</v>
      </c>
      <c r="L7" s="42">
        <v>855</v>
      </c>
      <c r="M7" s="43">
        <v>46.8</v>
      </c>
      <c r="N7" s="42">
        <v>737</v>
      </c>
      <c r="O7" s="43">
        <v>41.1</v>
      </c>
      <c r="P7" s="42">
        <v>510</v>
      </c>
      <c r="Q7" s="43">
        <v>42.1</v>
      </c>
      <c r="R7" s="44">
        <f t="shared" si="8"/>
        <v>0.69199457259158748</v>
      </c>
      <c r="S7" s="44">
        <f t="shared" si="9"/>
        <v>0.59649122807017541</v>
      </c>
      <c r="T7" s="45"/>
      <c r="U7" s="40" t="s">
        <v>9</v>
      </c>
      <c r="V7" s="42">
        <f t="shared" si="2"/>
        <v>2570</v>
      </c>
      <c r="W7" s="43">
        <v>29.4</v>
      </c>
      <c r="X7" s="42">
        <f t="shared" si="3"/>
        <v>1706</v>
      </c>
      <c r="Y7" s="43">
        <v>30.5</v>
      </c>
      <c r="Z7" s="42">
        <f t="shared" si="4"/>
        <v>1074</v>
      </c>
      <c r="AA7" s="43">
        <v>36.299999999999997</v>
      </c>
      <c r="AB7" s="44">
        <f t="shared" si="10"/>
        <v>0.62954279015240333</v>
      </c>
      <c r="AC7" s="44">
        <f t="shared" si="5"/>
        <v>0.41789883268482492</v>
      </c>
    </row>
    <row r="8" spans="1:31" x14ac:dyDescent="0.25">
      <c r="A8" s="40" t="s">
        <v>7</v>
      </c>
      <c r="B8" s="42">
        <v>79296</v>
      </c>
      <c r="C8" s="43">
        <v>13.1</v>
      </c>
      <c r="D8" s="42">
        <v>73870</v>
      </c>
      <c r="E8" s="43">
        <v>14</v>
      </c>
      <c r="F8" s="42">
        <v>55721</v>
      </c>
      <c r="G8" s="43">
        <v>17.7</v>
      </c>
      <c r="H8" s="44">
        <f t="shared" si="6"/>
        <v>0.75431162853661837</v>
      </c>
      <c r="I8" s="44">
        <f t="shared" si="7"/>
        <v>0.70269622679580301</v>
      </c>
      <c r="J8" s="45"/>
      <c r="K8" s="40" t="s">
        <v>7</v>
      </c>
      <c r="L8" s="42">
        <v>49562</v>
      </c>
      <c r="M8" s="43">
        <v>9.5</v>
      </c>
      <c r="N8" s="42">
        <v>48983</v>
      </c>
      <c r="O8" s="43">
        <v>9.6</v>
      </c>
      <c r="P8" s="42">
        <v>33128</v>
      </c>
      <c r="Q8" s="43">
        <v>11.1</v>
      </c>
      <c r="R8" s="44">
        <f t="shared" si="8"/>
        <v>0.67631627299267094</v>
      </c>
      <c r="S8" s="44">
        <f t="shared" si="9"/>
        <v>0.66841531818732092</v>
      </c>
      <c r="T8" s="45"/>
      <c r="U8" s="40" t="s">
        <v>7</v>
      </c>
      <c r="V8" s="42">
        <f t="shared" si="2"/>
        <v>128858</v>
      </c>
      <c r="W8" s="43">
        <v>9.6999999999999993</v>
      </c>
      <c r="X8" s="42">
        <f t="shared" si="3"/>
        <v>122853</v>
      </c>
      <c r="Y8" s="43">
        <v>10.199999999999999</v>
      </c>
      <c r="Z8" s="42">
        <f t="shared" si="4"/>
        <v>88849</v>
      </c>
      <c r="AA8" s="43">
        <v>13.5</v>
      </c>
      <c r="AB8" s="44">
        <f t="shared" si="10"/>
        <v>0.72321392232993909</v>
      </c>
      <c r="AC8" s="44">
        <f t="shared" si="5"/>
        <v>0.68951093451706524</v>
      </c>
    </row>
    <row r="9" spans="1:31" x14ac:dyDescent="0.25">
      <c r="A9" s="40" t="s">
        <v>8</v>
      </c>
      <c r="B9" s="42">
        <v>18245</v>
      </c>
      <c r="C9" s="43">
        <v>23.7</v>
      </c>
      <c r="D9" s="42">
        <v>15066</v>
      </c>
      <c r="E9" s="43">
        <v>27.6</v>
      </c>
      <c r="F9" s="42">
        <v>11243</v>
      </c>
      <c r="G9" s="43">
        <v>31.6</v>
      </c>
      <c r="H9" s="44">
        <f t="shared" si="6"/>
        <v>0.74624983406345413</v>
      </c>
      <c r="I9" s="44">
        <f t="shared" si="7"/>
        <v>0.61622362291038646</v>
      </c>
      <c r="J9" s="45"/>
      <c r="K9" s="40" t="s">
        <v>8</v>
      </c>
      <c r="L9" s="42">
        <v>7746</v>
      </c>
      <c r="M9" s="43">
        <v>31.1</v>
      </c>
      <c r="N9" s="42">
        <v>7397</v>
      </c>
      <c r="O9" s="43">
        <v>31</v>
      </c>
      <c r="P9" s="42">
        <v>3951</v>
      </c>
      <c r="Q9" s="43">
        <v>30.6</v>
      </c>
      <c r="R9" s="44">
        <f t="shared" si="8"/>
        <v>0.53413546032175208</v>
      </c>
      <c r="S9" s="44">
        <f t="shared" si="9"/>
        <v>0.51006971340046481</v>
      </c>
      <c r="T9" s="45"/>
      <c r="U9" s="40" t="s">
        <v>8</v>
      </c>
      <c r="V9" s="42">
        <f t="shared" si="2"/>
        <v>25991</v>
      </c>
      <c r="W9" s="43">
        <v>21.9</v>
      </c>
      <c r="X9" s="42">
        <f t="shared" si="3"/>
        <v>22463</v>
      </c>
      <c r="Y9" s="43">
        <v>24.6</v>
      </c>
      <c r="Z9" s="42">
        <f t="shared" si="4"/>
        <v>15194</v>
      </c>
      <c r="AA9" s="43">
        <v>27.3</v>
      </c>
      <c r="AB9" s="44">
        <f t="shared" si="10"/>
        <v>0.67640119307305346</v>
      </c>
      <c r="AC9" s="44">
        <f t="shared" si="5"/>
        <v>0.58458697241352775</v>
      </c>
    </row>
    <row r="10" spans="1:31" x14ac:dyDescent="0.25">
      <c r="A10" s="40" t="s">
        <v>13</v>
      </c>
      <c r="B10" s="42">
        <v>34</v>
      </c>
      <c r="C10" s="43">
        <v>73.8</v>
      </c>
      <c r="D10" s="42">
        <v>34</v>
      </c>
      <c r="E10" s="43">
        <v>73.8</v>
      </c>
      <c r="F10" s="42">
        <v>3</v>
      </c>
      <c r="G10" s="43">
        <v>73.8</v>
      </c>
      <c r="H10" s="44">
        <f t="shared" si="6"/>
        <v>8.8235294117647065E-2</v>
      </c>
      <c r="I10" s="44">
        <f t="shared" si="7"/>
        <v>8.8235294117647065E-2</v>
      </c>
      <c r="J10" s="45"/>
      <c r="K10" s="40" t="s">
        <v>13</v>
      </c>
      <c r="L10" s="42">
        <v>12</v>
      </c>
      <c r="M10" s="43">
        <v>74.2</v>
      </c>
      <c r="N10" s="42">
        <v>12</v>
      </c>
      <c r="O10" s="43">
        <v>74.2</v>
      </c>
      <c r="P10" s="42">
        <v>6</v>
      </c>
      <c r="Q10" s="43">
        <v>82.1</v>
      </c>
      <c r="R10" s="44">
        <f t="shared" si="8"/>
        <v>0.5</v>
      </c>
      <c r="S10" s="44">
        <f t="shared" si="9"/>
        <v>0.5</v>
      </c>
      <c r="T10" s="45"/>
      <c r="U10" s="40" t="s">
        <v>13</v>
      </c>
      <c r="V10" s="42">
        <f t="shared" si="2"/>
        <v>46</v>
      </c>
      <c r="W10" s="43">
        <v>71</v>
      </c>
      <c r="X10" s="42">
        <f t="shared" si="3"/>
        <v>46</v>
      </c>
      <c r="Y10" s="43">
        <v>71</v>
      </c>
      <c r="Z10" s="42">
        <f t="shared" si="4"/>
        <v>9</v>
      </c>
      <c r="AA10" s="43">
        <v>77.099999999999994</v>
      </c>
      <c r="AB10" s="44">
        <f t="shared" si="10"/>
        <v>0.19565217391304349</v>
      </c>
      <c r="AC10" s="44">
        <f t="shared" si="5"/>
        <v>0.19565217391304349</v>
      </c>
    </row>
    <row r="11" spans="1:31" x14ac:dyDescent="0.25">
      <c r="A11" s="40" t="s">
        <v>10</v>
      </c>
      <c r="B11" s="42">
        <v>1548</v>
      </c>
      <c r="C11" s="43">
        <v>43.6</v>
      </c>
      <c r="D11" s="42">
        <v>1526</v>
      </c>
      <c r="E11" s="43">
        <v>43.6</v>
      </c>
      <c r="F11" s="42">
        <v>689</v>
      </c>
      <c r="G11" s="43">
        <v>55.5</v>
      </c>
      <c r="H11" s="44">
        <f t="shared" si="6"/>
        <v>0.45150720838794234</v>
      </c>
      <c r="I11" s="44">
        <f t="shared" si="7"/>
        <v>0.44509043927648578</v>
      </c>
      <c r="J11" s="45"/>
      <c r="K11" s="40" t="s">
        <v>10</v>
      </c>
      <c r="L11" s="42">
        <v>1374</v>
      </c>
      <c r="M11" s="43">
        <v>51.6</v>
      </c>
      <c r="N11" s="42">
        <v>1369</v>
      </c>
      <c r="O11" s="43">
        <v>51.8</v>
      </c>
      <c r="P11" s="42">
        <v>382</v>
      </c>
      <c r="Q11" s="43">
        <v>38.799999999999997</v>
      </c>
      <c r="R11" s="44">
        <f t="shared" si="8"/>
        <v>0.27903579254930605</v>
      </c>
      <c r="S11" s="44">
        <f t="shared" si="9"/>
        <v>0.27802037845705968</v>
      </c>
      <c r="T11" s="45"/>
      <c r="U11" s="40" t="s">
        <v>10</v>
      </c>
      <c r="V11" s="42">
        <f t="shared" si="2"/>
        <v>2922</v>
      </c>
      <c r="W11" s="43">
        <v>43.7</v>
      </c>
      <c r="X11" s="42">
        <f t="shared" si="3"/>
        <v>2895</v>
      </c>
      <c r="Y11" s="43">
        <v>43.9</v>
      </c>
      <c r="Z11" s="42">
        <f t="shared" si="4"/>
        <v>1071</v>
      </c>
      <c r="AA11" s="43">
        <v>46.1</v>
      </c>
      <c r="AB11" s="44">
        <f t="shared" si="10"/>
        <v>0.36994818652849742</v>
      </c>
      <c r="AC11" s="44">
        <f t="shared" si="5"/>
        <v>0.36652977412731008</v>
      </c>
      <c r="AE11" s="47"/>
    </row>
    <row r="12" spans="1:31" x14ac:dyDescent="0.25">
      <c r="A12" s="40" t="s">
        <v>11</v>
      </c>
      <c r="B12" s="42">
        <v>1717</v>
      </c>
      <c r="C12" s="43">
        <v>35.799999999999997</v>
      </c>
      <c r="D12" s="42">
        <v>976</v>
      </c>
      <c r="E12" s="43">
        <v>32.700000000000003</v>
      </c>
      <c r="F12" s="42">
        <v>348</v>
      </c>
      <c r="G12" s="43">
        <v>36</v>
      </c>
      <c r="H12" s="44">
        <f t="shared" si="6"/>
        <v>0.35655737704918034</v>
      </c>
      <c r="I12" s="44">
        <f t="shared" si="7"/>
        <v>0.20267909143855561</v>
      </c>
      <c r="J12" s="45"/>
      <c r="K12" s="40" t="s">
        <v>11</v>
      </c>
      <c r="L12" s="42">
        <v>1349</v>
      </c>
      <c r="M12" s="43">
        <v>34.5</v>
      </c>
      <c r="N12" s="42">
        <v>1097</v>
      </c>
      <c r="O12" s="43">
        <v>36.799999999999997</v>
      </c>
      <c r="P12" s="42">
        <v>717</v>
      </c>
      <c r="Q12" s="43">
        <v>37.6</v>
      </c>
      <c r="R12" s="44">
        <f t="shared" si="8"/>
        <v>0.6536007292616226</v>
      </c>
      <c r="S12" s="44">
        <f t="shared" si="9"/>
        <v>0.53150481838398811</v>
      </c>
      <c r="T12" s="45"/>
      <c r="U12" s="40" t="s">
        <v>11</v>
      </c>
      <c r="V12" s="42">
        <f t="shared" si="2"/>
        <v>3066</v>
      </c>
      <c r="W12" s="43">
        <v>29.7</v>
      </c>
      <c r="X12" s="42">
        <f t="shared" si="3"/>
        <v>2073</v>
      </c>
      <c r="Y12" s="43">
        <v>31.3</v>
      </c>
      <c r="Z12" s="42">
        <f t="shared" si="4"/>
        <v>1065</v>
      </c>
      <c r="AA12" s="43">
        <v>30.8</v>
      </c>
      <c r="AB12" s="44">
        <f t="shared" si="10"/>
        <v>0.51374819102749636</v>
      </c>
      <c r="AC12" s="44">
        <f t="shared" si="5"/>
        <v>0.34735812133072408</v>
      </c>
      <c r="AE12" s="47"/>
    </row>
    <row r="13" spans="1:31" x14ac:dyDescent="0.25">
      <c r="A13" s="40" t="s">
        <v>2</v>
      </c>
      <c r="B13" s="42">
        <v>11311</v>
      </c>
      <c r="C13" s="43">
        <v>24.4</v>
      </c>
      <c r="D13" s="42">
        <v>10511</v>
      </c>
      <c r="E13" s="43">
        <v>26</v>
      </c>
      <c r="F13" s="42">
        <v>5427</v>
      </c>
      <c r="G13" s="43">
        <v>30.4</v>
      </c>
      <c r="H13" s="44">
        <f t="shared" si="6"/>
        <v>0.51631624012938826</v>
      </c>
      <c r="I13" s="44">
        <f t="shared" si="7"/>
        <v>0.47979842631067104</v>
      </c>
      <c r="J13" s="45"/>
      <c r="K13" s="40" t="s">
        <v>2</v>
      </c>
      <c r="L13" s="42">
        <v>7161</v>
      </c>
      <c r="M13" s="43">
        <v>20.8</v>
      </c>
      <c r="N13" s="42">
        <v>6744</v>
      </c>
      <c r="O13" s="43">
        <v>21.7</v>
      </c>
      <c r="P13" s="42">
        <v>2603</v>
      </c>
      <c r="Q13" s="43">
        <v>22.2</v>
      </c>
      <c r="R13" s="44">
        <f t="shared" si="8"/>
        <v>0.38597271648873072</v>
      </c>
      <c r="S13" s="44">
        <f t="shared" si="9"/>
        <v>0.36349671833542802</v>
      </c>
      <c r="T13" s="45"/>
      <c r="U13" s="40" t="s">
        <v>2</v>
      </c>
      <c r="V13" s="42">
        <f t="shared" si="2"/>
        <v>18472</v>
      </c>
      <c r="W13" s="43">
        <v>18.899999999999999</v>
      </c>
      <c r="X13" s="42">
        <f t="shared" si="3"/>
        <v>17255</v>
      </c>
      <c r="Y13" s="43">
        <v>20</v>
      </c>
      <c r="Z13" s="42">
        <f t="shared" si="4"/>
        <v>8030</v>
      </c>
      <c r="AA13" s="43">
        <v>21.7</v>
      </c>
      <c r="AB13" s="44">
        <f t="shared" si="10"/>
        <v>0.46537235583888725</v>
      </c>
      <c r="AC13" s="44">
        <f t="shared" si="5"/>
        <v>0.43471199653529669</v>
      </c>
      <c r="AE13" s="47"/>
    </row>
    <row r="14" spans="1:31" x14ac:dyDescent="0.25">
      <c r="A14" s="40" t="s">
        <v>5</v>
      </c>
      <c r="B14" s="42">
        <v>5528</v>
      </c>
      <c r="C14" s="43">
        <v>31.7</v>
      </c>
      <c r="D14" s="42">
        <v>5122</v>
      </c>
      <c r="E14" s="43">
        <v>33.9</v>
      </c>
      <c r="F14" s="42">
        <v>2118</v>
      </c>
      <c r="G14" s="43">
        <v>44.5</v>
      </c>
      <c r="H14" s="44">
        <f t="shared" si="6"/>
        <v>0.41351034752049981</v>
      </c>
      <c r="I14" s="44">
        <f t="shared" si="7"/>
        <v>0.38314037626628078</v>
      </c>
      <c r="J14" s="45"/>
      <c r="K14" s="40" t="s">
        <v>5</v>
      </c>
      <c r="L14" s="42">
        <v>6427</v>
      </c>
      <c r="M14" s="43">
        <v>27.2</v>
      </c>
      <c r="N14" s="42">
        <v>5293</v>
      </c>
      <c r="O14" s="43">
        <v>31.4</v>
      </c>
      <c r="P14" s="42">
        <v>1482</v>
      </c>
      <c r="Q14" s="43">
        <v>28.7</v>
      </c>
      <c r="R14" s="44">
        <f t="shared" si="8"/>
        <v>0.2799924428490459</v>
      </c>
      <c r="S14" s="44">
        <f t="shared" si="9"/>
        <v>0.23058969970437218</v>
      </c>
      <c r="T14" s="45"/>
      <c r="U14" s="40" t="s">
        <v>5</v>
      </c>
      <c r="V14" s="42">
        <f t="shared" si="2"/>
        <v>11955</v>
      </c>
      <c r="W14" s="43">
        <v>23.3</v>
      </c>
      <c r="X14" s="42">
        <f t="shared" si="3"/>
        <v>10415</v>
      </c>
      <c r="Y14" s="43">
        <v>25.1</v>
      </c>
      <c r="Z14" s="42">
        <f t="shared" si="4"/>
        <v>3600</v>
      </c>
      <c r="AA14" s="43">
        <v>34.4</v>
      </c>
      <c r="AB14" s="44">
        <f t="shared" si="10"/>
        <v>0.34565530484877582</v>
      </c>
      <c r="AC14" s="44">
        <f t="shared" si="5"/>
        <v>0.30112923462986196</v>
      </c>
      <c r="AE14" s="47"/>
    </row>
    <row r="15" spans="1:31" x14ac:dyDescent="0.25">
      <c r="A15" s="40" t="s">
        <v>3</v>
      </c>
      <c r="B15" s="42">
        <v>5990</v>
      </c>
      <c r="C15" s="43">
        <v>24.6</v>
      </c>
      <c r="D15" s="42">
        <v>3705</v>
      </c>
      <c r="E15" s="43">
        <v>27.2</v>
      </c>
      <c r="F15" s="42">
        <v>1567</v>
      </c>
      <c r="G15" s="43">
        <v>32.4</v>
      </c>
      <c r="H15" s="44">
        <f t="shared" si="6"/>
        <v>0.42294197031039138</v>
      </c>
      <c r="I15" s="44">
        <f t="shared" si="7"/>
        <v>0.26160267111853086</v>
      </c>
      <c r="J15" s="45"/>
      <c r="K15" s="40" t="s">
        <v>3</v>
      </c>
      <c r="L15" s="42">
        <v>6066</v>
      </c>
      <c r="M15" s="43">
        <v>21.4</v>
      </c>
      <c r="N15" s="42">
        <v>5945</v>
      </c>
      <c r="O15" s="43">
        <v>21.2</v>
      </c>
      <c r="P15" s="42">
        <v>2246</v>
      </c>
      <c r="Q15" s="43">
        <v>24.9</v>
      </c>
      <c r="R15" s="44">
        <f t="shared" si="8"/>
        <v>0.37779646761984859</v>
      </c>
      <c r="S15" s="44">
        <f t="shared" si="9"/>
        <v>0.37026046818331687</v>
      </c>
      <c r="T15" s="45"/>
      <c r="U15" s="40" t="s">
        <v>3</v>
      </c>
      <c r="V15" s="42">
        <f t="shared" si="2"/>
        <v>12056</v>
      </c>
      <c r="W15" s="43">
        <v>19.3</v>
      </c>
      <c r="X15" s="42">
        <f t="shared" si="3"/>
        <v>9650</v>
      </c>
      <c r="Y15" s="43">
        <v>20.8</v>
      </c>
      <c r="Z15" s="42">
        <f t="shared" si="4"/>
        <v>3813</v>
      </c>
      <c r="AA15" s="43">
        <v>22.5</v>
      </c>
      <c r="AB15" s="44">
        <f t="shared" si="10"/>
        <v>0.39512953367875647</v>
      </c>
      <c r="AC15" s="44">
        <f t="shared" si="5"/>
        <v>0.31627405441274054</v>
      </c>
    </row>
    <row r="16" spans="1:31" x14ac:dyDescent="0.25">
      <c r="A16" s="40" t="s">
        <v>4</v>
      </c>
      <c r="B16" s="42">
        <v>421</v>
      </c>
      <c r="C16" s="43">
        <v>40.6</v>
      </c>
      <c r="D16" s="42">
        <v>406</v>
      </c>
      <c r="E16" s="43">
        <v>40.9</v>
      </c>
      <c r="F16" s="42">
        <v>116</v>
      </c>
      <c r="G16" s="43">
        <v>38.799999999999997</v>
      </c>
      <c r="H16" s="44">
        <f t="shared" si="6"/>
        <v>0.2857142857142857</v>
      </c>
      <c r="I16" s="44">
        <f t="shared" si="7"/>
        <v>0.27553444180522563</v>
      </c>
      <c r="J16" s="45"/>
      <c r="K16" s="40" t="s">
        <v>4</v>
      </c>
      <c r="L16" s="42">
        <v>2453</v>
      </c>
      <c r="M16" s="43">
        <v>37.5</v>
      </c>
      <c r="N16" s="42">
        <v>2015</v>
      </c>
      <c r="O16" s="43">
        <v>31</v>
      </c>
      <c r="P16" s="42">
        <v>1007</v>
      </c>
      <c r="Q16" s="43">
        <v>38.6</v>
      </c>
      <c r="R16" s="44">
        <f t="shared" si="8"/>
        <v>0.49975186104218361</v>
      </c>
      <c r="S16" s="44">
        <f t="shared" si="9"/>
        <v>0.41051773338768854</v>
      </c>
      <c r="T16" s="45"/>
      <c r="U16" s="40" t="s">
        <v>4</v>
      </c>
      <c r="V16" s="42">
        <f t="shared" si="2"/>
        <v>2874</v>
      </c>
      <c r="W16" s="43">
        <v>32.9</v>
      </c>
      <c r="X16" s="42">
        <f t="shared" si="3"/>
        <v>2421</v>
      </c>
      <c r="Y16" s="43">
        <v>27.4</v>
      </c>
      <c r="Z16" s="42">
        <f t="shared" si="4"/>
        <v>1123</v>
      </c>
      <c r="AA16" s="43">
        <v>34.9</v>
      </c>
      <c r="AB16" s="44">
        <f t="shared" si="10"/>
        <v>0.46385790995456422</v>
      </c>
      <c r="AC16" s="44">
        <f t="shared" si="5"/>
        <v>0.39074460681976342</v>
      </c>
    </row>
    <row r="17" spans="1:29" x14ac:dyDescent="0.25">
      <c r="A17" s="40" t="s">
        <v>6</v>
      </c>
      <c r="B17" s="42"/>
      <c r="C17" s="43"/>
      <c r="D17" s="42"/>
      <c r="E17" s="43"/>
      <c r="F17" s="42"/>
      <c r="G17" s="43"/>
      <c r="H17" s="44" t="e">
        <f t="shared" si="6"/>
        <v>#DIV/0!</v>
      </c>
      <c r="I17" s="44" t="e">
        <f t="shared" si="7"/>
        <v>#DIV/0!</v>
      </c>
      <c r="J17" s="45"/>
      <c r="K17" s="40" t="s">
        <v>6</v>
      </c>
      <c r="L17" s="42"/>
      <c r="M17" s="43"/>
      <c r="N17" s="42"/>
      <c r="O17" s="43"/>
      <c r="P17" s="42"/>
      <c r="Q17" s="43"/>
      <c r="R17" s="44" t="e">
        <f t="shared" si="8"/>
        <v>#DIV/0!</v>
      </c>
      <c r="S17" s="44" t="e">
        <f t="shared" si="9"/>
        <v>#DIV/0!</v>
      </c>
      <c r="T17" s="45"/>
      <c r="U17" s="40" t="s">
        <v>6</v>
      </c>
      <c r="V17" s="42">
        <f t="shared" si="2"/>
        <v>0</v>
      </c>
      <c r="W17" s="43"/>
      <c r="X17" s="42">
        <f t="shared" si="3"/>
        <v>0</v>
      </c>
      <c r="Y17" s="43"/>
      <c r="Z17" s="42">
        <f t="shared" si="4"/>
        <v>0</v>
      </c>
      <c r="AA17" s="43"/>
      <c r="AB17" s="44" t="e">
        <f t="shared" si="10"/>
        <v>#DIV/0!</v>
      </c>
      <c r="AC17" s="44" t="e">
        <f t="shared" si="5"/>
        <v>#DIV/0!</v>
      </c>
    </row>
    <row r="18" spans="1:29" x14ac:dyDescent="0.25">
      <c r="A18" s="40" t="s">
        <v>12</v>
      </c>
      <c r="B18" s="42">
        <v>449</v>
      </c>
      <c r="C18" s="43">
        <v>40.700000000000003</v>
      </c>
      <c r="D18" s="42">
        <v>438</v>
      </c>
      <c r="E18" s="43">
        <v>41.7</v>
      </c>
      <c r="F18" s="42">
        <v>110</v>
      </c>
      <c r="G18" s="43">
        <v>41.9</v>
      </c>
      <c r="H18" s="44">
        <f t="shared" si="6"/>
        <v>0.25114155251141551</v>
      </c>
      <c r="I18" s="44">
        <f t="shared" si="7"/>
        <v>0.24498886414253898</v>
      </c>
      <c r="J18" s="45"/>
      <c r="K18" s="40" t="s">
        <v>12</v>
      </c>
      <c r="L18" s="42">
        <v>869</v>
      </c>
      <c r="M18" s="43">
        <v>52.3</v>
      </c>
      <c r="N18" s="42">
        <v>869</v>
      </c>
      <c r="O18" s="43">
        <v>52.3</v>
      </c>
      <c r="P18" s="42">
        <v>263</v>
      </c>
      <c r="Q18" s="43">
        <v>53.4</v>
      </c>
      <c r="R18" s="44">
        <f t="shared" si="8"/>
        <v>0.30264672036823936</v>
      </c>
      <c r="S18" s="44">
        <f t="shared" si="9"/>
        <v>0.30264672036823936</v>
      </c>
      <c r="T18" s="45"/>
      <c r="U18" s="40" t="s">
        <v>12</v>
      </c>
      <c r="V18" s="42">
        <f t="shared" si="2"/>
        <v>1318</v>
      </c>
      <c r="W18" s="43">
        <v>36.9</v>
      </c>
      <c r="X18" s="42">
        <f t="shared" si="3"/>
        <v>1307</v>
      </c>
      <c r="Y18" s="43">
        <v>37.200000000000003</v>
      </c>
      <c r="Z18" s="42">
        <f t="shared" si="4"/>
        <v>373</v>
      </c>
      <c r="AA18" s="43">
        <v>42.7</v>
      </c>
      <c r="AB18" s="44">
        <f t="shared" si="10"/>
        <v>0.28538638102524866</v>
      </c>
      <c r="AC18" s="44">
        <f t="shared" si="5"/>
        <v>0.28300455235204858</v>
      </c>
    </row>
    <row r="19" spans="1:29" x14ac:dyDescent="0.25">
      <c r="A19" s="40"/>
      <c r="B19" s="40"/>
      <c r="C19" s="48"/>
      <c r="D19" s="40"/>
      <c r="E19" s="48"/>
      <c r="F19" s="40"/>
      <c r="G19" s="48"/>
      <c r="H19" s="40"/>
      <c r="I19" s="40"/>
      <c r="J19" s="41"/>
      <c r="K19" s="40"/>
      <c r="L19" s="40"/>
      <c r="M19" s="48"/>
      <c r="N19" s="40"/>
      <c r="O19" s="48"/>
      <c r="P19" s="40"/>
      <c r="Q19" s="48"/>
      <c r="R19" s="40"/>
      <c r="S19" s="40"/>
      <c r="T19" s="41"/>
      <c r="U19" s="40"/>
      <c r="V19" s="40"/>
      <c r="W19" s="48"/>
      <c r="X19" s="40"/>
      <c r="Y19" s="48"/>
      <c r="Z19" s="40"/>
      <c r="AA19" s="48"/>
      <c r="AB19" s="40"/>
      <c r="AC19" s="40"/>
    </row>
    <row r="20" spans="1:29" ht="15.75" thickBot="1" x14ac:dyDescent="0.3">
      <c r="A20" s="50" t="s">
        <v>14</v>
      </c>
      <c r="B20" s="51">
        <v>128453</v>
      </c>
      <c r="C20" s="52">
        <v>9.3000000000000007</v>
      </c>
      <c r="D20" s="55">
        <v>114781</v>
      </c>
      <c r="E20" s="59">
        <v>10.199999999999999</v>
      </c>
      <c r="F20" s="51">
        <v>78875</v>
      </c>
      <c r="G20" s="52">
        <v>13.5</v>
      </c>
      <c r="H20" s="53">
        <f t="shared" ref="H20" si="11">F20/D20</f>
        <v>0.68717819151253257</v>
      </c>
      <c r="I20" s="53">
        <f t="shared" ref="I20" si="12">F20/B20</f>
        <v>0.61403781928020362</v>
      </c>
      <c r="J20" s="54"/>
      <c r="K20" s="50" t="s">
        <v>14</v>
      </c>
      <c r="L20" s="51">
        <v>87330</v>
      </c>
      <c r="M20" s="52">
        <v>7.3</v>
      </c>
      <c r="N20" s="51">
        <v>83889</v>
      </c>
      <c r="O20" s="52">
        <v>7.4</v>
      </c>
      <c r="P20" s="51">
        <v>48004</v>
      </c>
      <c r="Q20" s="52">
        <v>8.6</v>
      </c>
      <c r="R20" s="53">
        <f t="shared" ref="R20" si="13">P20/N20</f>
        <v>0.57223235465913291</v>
      </c>
      <c r="S20" s="53">
        <f t="shared" ref="S20" si="14">P20/L20</f>
        <v>0.54968510248482771</v>
      </c>
      <c r="T20" s="54"/>
      <c r="U20" s="50" t="s">
        <v>14</v>
      </c>
      <c r="V20" s="51">
        <f>SUM(B20,L20)</f>
        <v>215783</v>
      </c>
      <c r="W20" s="52">
        <v>7</v>
      </c>
      <c r="X20" s="51">
        <f>SUM(D20,N20)</f>
        <v>198670</v>
      </c>
      <c r="Y20" s="52">
        <v>7.4</v>
      </c>
      <c r="Z20" s="51">
        <f>SUM(F20,P20)</f>
        <v>126879</v>
      </c>
      <c r="AA20" s="52">
        <v>10.199999999999999</v>
      </c>
      <c r="AB20" s="53">
        <f>Z20/X20</f>
        <v>0.63864196909447823</v>
      </c>
      <c r="AC20" s="53">
        <f>Z20/V20</f>
        <v>0.58799349346334051</v>
      </c>
    </row>
    <row r="21" spans="1:29" x14ac:dyDescent="0.25">
      <c r="A21" s="1" t="s">
        <v>21</v>
      </c>
      <c r="K21" s="1"/>
      <c r="U21" s="1"/>
    </row>
    <row r="22" spans="1:29" ht="15.75" x14ac:dyDescent="0.25">
      <c r="A22" s="1" t="s">
        <v>22</v>
      </c>
      <c r="K22" s="1"/>
      <c r="U22" s="1"/>
      <c r="Z22" s="57"/>
      <c r="AA22" s="57"/>
    </row>
    <row r="23" spans="1:29" x14ac:dyDescent="0.25">
      <c r="A23" s="1" t="s">
        <v>23</v>
      </c>
      <c r="K23" s="1"/>
      <c r="U23" s="1"/>
      <c r="Z23" s="47"/>
    </row>
    <row r="24" spans="1:29" x14ac:dyDescent="0.25">
      <c r="A24" s="1"/>
      <c r="K24" s="47"/>
      <c r="U24" s="47"/>
    </row>
    <row r="25" spans="1:29" x14ac:dyDescent="0.25">
      <c r="A25" s="1"/>
      <c r="K25" s="1"/>
      <c r="U25" s="1"/>
    </row>
    <row r="26" spans="1:29" x14ac:dyDescent="0.25">
      <c r="A26" s="1"/>
      <c r="K26" s="1"/>
      <c r="U26" s="1"/>
    </row>
    <row r="27" spans="1:29" s="31" customFormat="1" ht="15.75" thickBot="1" x14ac:dyDescent="0.3">
      <c r="A27" s="29" t="s">
        <v>74</v>
      </c>
      <c r="B27" s="30"/>
      <c r="C27" s="63"/>
      <c r="D27" s="30"/>
      <c r="E27" s="63"/>
      <c r="F27" s="30"/>
      <c r="G27" s="30"/>
      <c r="H27" s="30"/>
      <c r="I27" s="30"/>
      <c r="J27" s="29"/>
      <c r="K27" s="29"/>
      <c r="L27" s="30"/>
      <c r="M27" s="63"/>
      <c r="N27" s="30"/>
      <c r="O27" s="63"/>
      <c r="P27" s="30"/>
      <c r="Q27" s="30"/>
      <c r="R27" s="30"/>
      <c r="S27" s="30"/>
      <c r="T27" s="29"/>
      <c r="U27" s="29"/>
      <c r="V27" s="30"/>
      <c r="W27" s="30"/>
      <c r="X27" s="30"/>
      <c r="Y27" s="30"/>
      <c r="Z27" s="30"/>
      <c r="AA27" s="30"/>
      <c r="AB27" s="30"/>
      <c r="AC27" s="30"/>
    </row>
    <row r="28" spans="1:29" ht="16.5" customHeight="1" thickBot="1" x14ac:dyDescent="0.3">
      <c r="A28" s="32"/>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29"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29"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29" x14ac:dyDescent="0.25">
      <c r="A31" s="40" t="s">
        <v>24</v>
      </c>
      <c r="B31" s="42">
        <v>1715</v>
      </c>
      <c r="C31" s="46">
        <v>31.7</v>
      </c>
      <c r="D31" s="42">
        <v>969</v>
      </c>
      <c r="E31" s="46">
        <v>40.700000000000003</v>
      </c>
      <c r="F31" s="42">
        <v>564</v>
      </c>
      <c r="G31" s="46">
        <v>56.8</v>
      </c>
      <c r="H31" s="44">
        <f t="shared" ref="H31:H40" si="15">F31/D31</f>
        <v>0.58204334365325072</v>
      </c>
      <c r="I31" s="44">
        <f t="shared" ref="I31:I40" si="16">F31/B31</f>
        <v>0.32886297376093293</v>
      </c>
      <c r="J31" s="45"/>
      <c r="K31" s="40" t="s">
        <v>24</v>
      </c>
      <c r="L31" s="42">
        <v>855</v>
      </c>
      <c r="M31" s="46">
        <v>46.8</v>
      </c>
      <c r="N31" s="42">
        <v>737</v>
      </c>
      <c r="O31" s="46">
        <v>41.1</v>
      </c>
      <c r="P31" s="42">
        <v>510</v>
      </c>
      <c r="Q31" s="46">
        <v>42.1</v>
      </c>
      <c r="R31" s="44">
        <f t="shared" ref="R31:R40" si="17">P31/N31</f>
        <v>0.69199457259158748</v>
      </c>
      <c r="S31" s="44">
        <f t="shared" ref="S31:S40" si="18">P31/L31</f>
        <v>0.59649122807017541</v>
      </c>
      <c r="T31" s="45"/>
      <c r="U31" s="40" t="s">
        <v>24</v>
      </c>
      <c r="V31" s="42">
        <f t="shared" ref="V31:V40" si="19">SUM(B31,L31)</f>
        <v>2570</v>
      </c>
      <c r="W31" s="46">
        <v>29.4</v>
      </c>
      <c r="X31" s="42">
        <f t="shared" ref="X31:X40" si="20">SUM(D31,N31)</f>
        <v>1706</v>
      </c>
      <c r="Y31" s="46">
        <v>30.5</v>
      </c>
      <c r="Z31" s="42">
        <f t="shared" ref="Z31:Z40" si="21">SUM(F31,P31)</f>
        <v>1074</v>
      </c>
      <c r="AA31" s="46">
        <v>36.299999999999997</v>
      </c>
      <c r="AB31" s="44">
        <f t="shared" ref="AB31:AB40" si="22">Z31/X31</f>
        <v>0.62954279015240333</v>
      </c>
      <c r="AC31" s="44">
        <f t="shared" ref="AC31:AC40" si="23">Z31/V31</f>
        <v>0.41789883268482492</v>
      </c>
    </row>
    <row r="32" spans="1:29" x14ac:dyDescent="0.25">
      <c r="A32" s="40" t="s">
        <v>25</v>
      </c>
      <c r="B32" s="42">
        <v>17722</v>
      </c>
      <c r="C32" s="46">
        <v>17.7</v>
      </c>
      <c r="D32" s="42">
        <v>14622</v>
      </c>
      <c r="E32" s="46">
        <v>20</v>
      </c>
      <c r="F32" s="42">
        <v>7110</v>
      </c>
      <c r="G32" s="46">
        <v>24.2</v>
      </c>
      <c r="H32" s="44">
        <f t="shared" si="15"/>
        <v>0.48625359048009847</v>
      </c>
      <c r="I32" s="44">
        <f t="shared" si="16"/>
        <v>0.40119625324455477</v>
      </c>
      <c r="J32" s="45"/>
      <c r="K32" s="40" t="s">
        <v>25</v>
      </c>
      <c r="L32" s="42">
        <v>15680</v>
      </c>
      <c r="M32" s="46">
        <v>13.9</v>
      </c>
      <c r="N32" s="42">
        <v>14704</v>
      </c>
      <c r="O32" s="46">
        <v>13.8</v>
      </c>
      <c r="P32" s="42">
        <v>5856</v>
      </c>
      <c r="Q32" s="46">
        <v>15.3</v>
      </c>
      <c r="R32" s="44">
        <f t="shared" si="17"/>
        <v>0.3982589771490751</v>
      </c>
      <c r="S32" s="44">
        <f t="shared" si="18"/>
        <v>0.37346938775510202</v>
      </c>
      <c r="T32" s="45"/>
      <c r="U32" s="40" t="s">
        <v>25</v>
      </c>
      <c r="V32" s="42">
        <f t="shared" si="19"/>
        <v>33402</v>
      </c>
      <c r="W32" s="46">
        <v>12.9</v>
      </c>
      <c r="X32" s="42">
        <f t="shared" si="20"/>
        <v>29326</v>
      </c>
      <c r="Y32" s="46">
        <v>13.8</v>
      </c>
      <c r="Z32" s="42">
        <f t="shared" si="21"/>
        <v>12966</v>
      </c>
      <c r="AA32" s="46">
        <v>15.3</v>
      </c>
      <c r="AB32" s="44">
        <f t="shared" si="22"/>
        <v>0.44213326058787422</v>
      </c>
      <c r="AC32" s="44">
        <f t="shared" si="23"/>
        <v>0.38818034848212679</v>
      </c>
    </row>
    <row r="33" spans="1:29" x14ac:dyDescent="0.25">
      <c r="A33" s="40" t="s">
        <v>26</v>
      </c>
      <c r="B33" s="42">
        <v>1548</v>
      </c>
      <c r="C33" s="46">
        <v>43.6</v>
      </c>
      <c r="D33" s="42">
        <v>1526</v>
      </c>
      <c r="E33" s="46">
        <v>43.6</v>
      </c>
      <c r="F33" s="42">
        <v>689</v>
      </c>
      <c r="G33" s="46">
        <v>55.5</v>
      </c>
      <c r="H33" s="44">
        <f t="shared" si="15"/>
        <v>0.45150720838794234</v>
      </c>
      <c r="I33" s="44">
        <f t="shared" si="16"/>
        <v>0.44509043927648578</v>
      </c>
      <c r="J33" s="45"/>
      <c r="K33" s="40" t="s">
        <v>26</v>
      </c>
      <c r="L33" s="42">
        <v>1374</v>
      </c>
      <c r="M33" s="46">
        <v>51.6</v>
      </c>
      <c r="N33" s="42">
        <v>1369</v>
      </c>
      <c r="O33" s="46">
        <v>51.8</v>
      </c>
      <c r="P33" s="42">
        <v>382</v>
      </c>
      <c r="Q33" s="46">
        <v>38.799999999999997</v>
      </c>
      <c r="R33" s="44">
        <f t="shared" si="17"/>
        <v>0.27903579254930605</v>
      </c>
      <c r="S33" s="44">
        <f t="shared" si="18"/>
        <v>0.27802037845705968</v>
      </c>
      <c r="T33" s="45"/>
      <c r="U33" s="40" t="s">
        <v>26</v>
      </c>
      <c r="V33" s="42">
        <f t="shared" si="19"/>
        <v>2922</v>
      </c>
      <c r="W33" s="46">
        <v>43.7</v>
      </c>
      <c r="X33" s="42">
        <f t="shared" si="20"/>
        <v>2895</v>
      </c>
      <c r="Y33" s="46">
        <v>43.9</v>
      </c>
      <c r="Z33" s="42">
        <f t="shared" si="21"/>
        <v>1071</v>
      </c>
      <c r="AA33" s="46">
        <v>46.1</v>
      </c>
      <c r="AB33" s="44">
        <f t="shared" si="22"/>
        <v>0.36994818652849742</v>
      </c>
      <c r="AC33" s="44">
        <f t="shared" si="23"/>
        <v>0.36652977412731008</v>
      </c>
    </row>
    <row r="34" spans="1:29" x14ac:dyDescent="0.25">
      <c r="A34" s="40" t="s">
        <v>27</v>
      </c>
      <c r="B34" s="42">
        <v>34</v>
      </c>
      <c r="C34" s="46">
        <v>73.8</v>
      </c>
      <c r="D34" s="42">
        <v>34</v>
      </c>
      <c r="E34" s="46">
        <v>73.8</v>
      </c>
      <c r="F34" s="42">
        <v>3</v>
      </c>
      <c r="G34" s="46">
        <v>73.8</v>
      </c>
      <c r="H34" s="44">
        <f t="shared" si="15"/>
        <v>8.8235294117647065E-2</v>
      </c>
      <c r="I34" s="44">
        <f t="shared" si="16"/>
        <v>8.8235294117647065E-2</v>
      </c>
      <c r="J34" s="45"/>
      <c r="K34" s="40" t="s">
        <v>27</v>
      </c>
      <c r="L34" s="42">
        <v>12</v>
      </c>
      <c r="M34" s="46">
        <v>74.2</v>
      </c>
      <c r="N34" s="42">
        <v>12</v>
      </c>
      <c r="O34" s="46">
        <v>74.2</v>
      </c>
      <c r="P34" s="42">
        <v>6</v>
      </c>
      <c r="Q34" s="46">
        <v>82.1</v>
      </c>
      <c r="R34" s="44">
        <f t="shared" si="17"/>
        <v>0.5</v>
      </c>
      <c r="S34" s="44">
        <f t="shared" si="18"/>
        <v>0.5</v>
      </c>
      <c r="T34" s="45"/>
      <c r="U34" s="40" t="s">
        <v>27</v>
      </c>
      <c r="V34" s="42">
        <f t="shared" si="19"/>
        <v>46</v>
      </c>
      <c r="W34" s="46">
        <v>71</v>
      </c>
      <c r="X34" s="42">
        <f t="shared" si="20"/>
        <v>46</v>
      </c>
      <c r="Y34" s="46">
        <v>71</v>
      </c>
      <c r="Z34" s="42">
        <f t="shared" si="21"/>
        <v>9</v>
      </c>
      <c r="AA34" s="46">
        <v>77.099999999999994</v>
      </c>
      <c r="AB34" s="44">
        <f t="shared" si="22"/>
        <v>0.19565217391304349</v>
      </c>
      <c r="AC34" s="44">
        <f t="shared" si="23"/>
        <v>0.19565217391304349</v>
      </c>
    </row>
    <row r="35" spans="1:29" x14ac:dyDescent="0.25">
      <c r="A35" s="40" t="s">
        <v>28</v>
      </c>
      <c r="B35" s="42">
        <v>2199</v>
      </c>
      <c r="C35" s="46">
        <v>59</v>
      </c>
      <c r="D35" s="42">
        <v>2157</v>
      </c>
      <c r="E35" s="46">
        <v>60.1</v>
      </c>
      <c r="F35" s="42">
        <v>969</v>
      </c>
      <c r="G35" s="46">
        <v>60.3</v>
      </c>
      <c r="H35" s="44">
        <f t="shared" si="15"/>
        <v>0.44923504867872044</v>
      </c>
      <c r="I35" s="44">
        <f t="shared" si="16"/>
        <v>0.44065484311050479</v>
      </c>
      <c r="J35" s="45"/>
      <c r="K35" s="40" t="s">
        <v>28</v>
      </c>
      <c r="L35" s="42">
        <v>3457</v>
      </c>
      <c r="M35" s="46">
        <v>54.5</v>
      </c>
      <c r="N35" s="42">
        <v>3428</v>
      </c>
      <c r="O35" s="46">
        <v>54.3</v>
      </c>
      <c r="P35" s="42">
        <v>1710</v>
      </c>
      <c r="Q35" s="46">
        <v>53.1</v>
      </c>
      <c r="R35" s="44">
        <f t="shared" si="17"/>
        <v>0.49883313885647607</v>
      </c>
      <c r="S35" s="44">
        <f t="shared" si="18"/>
        <v>0.49464853919583451</v>
      </c>
      <c r="T35" s="45"/>
      <c r="U35" s="40" t="s">
        <v>28</v>
      </c>
      <c r="V35" s="42">
        <f t="shared" si="19"/>
        <v>5656</v>
      </c>
      <c r="W35" s="46">
        <v>47</v>
      </c>
      <c r="X35" s="42">
        <f t="shared" si="20"/>
        <v>5585</v>
      </c>
      <c r="Y35" s="46">
        <v>47.4</v>
      </c>
      <c r="Z35" s="42">
        <f t="shared" si="21"/>
        <v>2679</v>
      </c>
      <c r="AA35" s="46">
        <v>47</v>
      </c>
      <c r="AB35" s="44">
        <f t="shared" si="22"/>
        <v>0.47967770814682187</v>
      </c>
      <c r="AC35" s="44">
        <f t="shared" si="23"/>
        <v>0.47365629420084865</v>
      </c>
    </row>
    <row r="36" spans="1:29" x14ac:dyDescent="0.25">
      <c r="A36" s="40" t="s">
        <v>29</v>
      </c>
      <c r="B36" s="42">
        <v>97541</v>
      </c>
      <c r="C36" s="46">
        <v>11.5</v>
      </c>
      <c r="D36" s="42">
        <v>88936</v>
      </c>
      <c r="E36" s="46">
        <v>12.5</v>
      </c>
      <c r="F36" s="42">
        <v>66964</v>
      </c>
      <c r="G36" s="46">
        <v>15.6</v>
      </c>
      <c r="H36" s="44">
        <f t="shared" si="15"/>
        <v>0.75294593865251414</v>
      </c>
      <c r="I36" s="44">
        <f t="shared" si="16"/>
        <v>0.68652156529049324</v>
      </c>
      <c r="J36" s="45"/>
      <c r="K36" s="40" t="s">
        <v>29</v>
      </c>
      <c r="L36" s="42">
        <v>57307</v>
      </c>
      <c r="M36" s="46">
        <v>9.1999999999999993</v>
      </c>
      <c r="N36" s="42">
        <v>56380</v>
      </c>
      <c r="O36" s="46">
        <v>9.1999999999999993</v>
      </c>
      <c r="P36" s="42">
        <v>37079</v>
      </c>
      <c r="Q36" s="46">
        <v>10.4</v>
      </c>
      <c r="R36" s="44">
        <f t="shared" si="17"/>
        <v>0.65766229159276335</v>
      </c>
      <c r="S36" s="44">
        <f t="shared" si="18"/>
        <v>0.64702392377894502</v>
      </c>
      <c r="T36" s="45"/>
      <c r="U36" s="40" t="s">
        <v>29</v>
      </c>
      <c r="V36" s="42">
        <f t="shared" si="19"/>
        <v>154848</v>
      </c>
      <c r="W36" s="46">
        <v>8.9</v>
      </c>
      <c r="X36" s="42">
        <f t="shared" si="20"/>
        <v>145316</v>
      </c>
      <c r="Y36" s="46">
        <v>9.4</v>
      </c>
      <c r="Z36" s="42">
        <f t="shared" si="21"/>
        <v>104043</v>
      </c>
      <c r="AA36" s="46">
        <v>12.2</v>
      </c>
      <c r="AB36" s="44">
        <f t="shared" si="22"/>
        <v>0.71597759365795921</v>
      </c>
      <c r="AC36" s="44">
        <f t="shared" si="23"/>
        <v>0.67190406075635467</v>
      </c>
    </row>
    <row r="37" spans="1:29" x14ac:dyDescent="0.25">
      <c r="A37" s="40" t="s">
        <v>52</v>
      </c>
      <c r="B37" s="42"/>
      <c r="C37" s="46"/>
      <c r="D37" s="42"/>
      <c r="E37" s="46"/>
      <c r="F37" s="42"/>
      <c r="G37" s="46"/>
      <c r="H37" s="44" t="e">
        <f t="shared" si="15"/>
        <v>#DIV/0!</v>
      </c>
      <c r="I37" s="44" t="e">
        <f t="shared" si="16"/>
        <v>#DIV/0!</v>
      </c>
      <c r="J37" s="45"/>
      <c r="K37" s="40" t="s">
        <v>52</v>
      </c>
      <c r="L37" s="42"/>
      <c r="M37" s="46"/>
      <c r="N37" s="42"/>
      <c r="O37" s="46"/>
      <c r="P37" s="42"/>
      <c r="Q37" s="46"/>
      <c r="R37" s="44" t="e">
        <f t="shared" si="17"/>
        <v>#DIV/0!</v>
      </c>
      <c r="S37" s="44" t="e">
        <f t="shared" si="18"/>
        <v>#DIV/0!</v>
      </c>
      <c r="T37" s="45"/>
      <c r="U37" s="40" t="s">
        <v>52</v>
      </c>
      <c r="V37" s="42">
        <f t="shared" si="19"/>
        <v>0</v>
      </c>
      <c r="W37" s="46"/>
      <c r="X37" s="42">
        <f t="shared" si="20"/>
        <v>0</v>
      </c>
      <c r="Y37" s="46"/>
      <c r="Z37" s="42">
        <f t="shared" si="21"/>
        <v>0</v>
      </c>
      <c r="AA37" s="46"/>
      <c r="AB37" s="44" t="e">
        <f t="shared" si="22"/>
        <v>#DIV/0!</v>
      </c>
      <c r="AC37" s="44" t="e">
        <f t="shared" si="23"/>
        <v>#DIV/0!</v>
      </c>
    </row>
    <row r="38" spans="1:29" x14ac:dyDescent="0.25">
      <c r="A38" s="40" t="s">
        <v>32</v>
      </c>
      <c r="B38" s="42">
        <v>5528</v>
      </c>
      <c r="C38" s="46">
        <v>31.7</v>
      </c>
      <c r="D38" s="42">
        <v>5122</v>
      </c>
      <c r="E38" s="46">
        <v>33.9</v>
      </c>
      <c r="F38" s="42">
        <v>2118</v>
      </c>
      <c r="G38" s="46">
        <v>44.5</v>
      </c>
      <c r="H38" s="44">
        <f t="shared" si="15"/>
        <v>0.41351034752049981</v>
      </c>
      <c r="I38" s="44">
        <f t="shared" si="16"/>
        <v>0.38314037626628078</v>
      </c>
      <c r="J38" s="45"/>
      <c r="K38" s="40" t="s">
        <v>32</v>
      </c>
      <c r="L38" s="42">
        <v>6427</v>
      </c>
      <c r="M38" s="46">
        <v>27.2</v>
      </c>
      <c r="N38" s="42">
        <v>5293</v>
      </c>
      <c r="O38" s="46">
        <v>31.4</v>
      </c>
      <c r="P38" s="42">
        <v>1482</v>
      </c>
      <c r="Q38" s="46">
        <v>28.7</v>
      </c>
      <c r="R38" s="44">
        <f t="shared" si="17"/>
        <v>0.2799924428490459</v>
      </c>
      <c r="S38" s="44">
        <f t="shared" si="18"/>
        <v>0.23058969970437218</v>
      </c>
      <c r="T38" s="45"/>
      <c r="U38" s="40" t="s">
        <v>32</v>
      </c>
      <c r="V38" s="42">
        <f t="shared" si="19"/>
        <v>11955</v>
      </c>
      <c r="W38" s="46">
        <v>23.3</v>
      </c>
      <c r="X38" s="42">
        <f t="shared" si="20"/>
        <v>10415</v>
      </c>
      <c r="Y38" s="46">
        <v>25.1</v>
      </c>
      <c r="Z38" s="42">
        <f t="shared" si="21"/>
        <v>3600</v>
      </c>
      <c r="AA38" s="46">
        <v>34.4</v>
      </c>
      <c r="AB38" s="44">
        <f t="shared" si="22"/>
        <v>0.34565530484877582</v>
      </c>
      <c r="AC38" s="44">
        <f t="shared" si="23"/>
        <v>0.30112923462986196</v>
      </c>
    </row>
    <row r="39" spans="1:29" x14ac:dyDescent="0.25">
      <c r="A39" s="40" t="s">
        <v>30</v>
      </c>
      <c r="B39" s="42">
        <v>449</v>
      </c>
      <c r="C39" s="46">
        <v>40.700000000000003</v>
      </c>
      <c r="D39" s="42">
        <v>438</v>
      </c>
      <c r="E39" s="46">
        <v>41.7</v>
      </c>
      <c r="F39" s="42">
        <v>110</v>
      </c>
      <c r="G39" s="46">
        <v>41.9</v>
      </c>
      <c r="H39" s="44">
        <f t="shared" si="15"/>
        <v>0.25114155251141551</v>
      </c>
      <c r="I39" s="44">
        <f t="shared" si="16"/>
        <v>0.24498886414253898</v>
      </c>
      <c r="J39" s="45"/>
      <c r="K39" s="40" t="s">
        <v>30</v>
      </c>
      <c r="L39" s="42">
        <v>869</v>
      </c>
      <c r="M39" s="46">
        <v>52.3</v>
      </c>
      <c r="N39" s="42">
        <v>869</v>
      </c>
      <c r="O39" s="46">
        <v>52.3</v>
      </c>
      <c r="P39" s="42">
        <v>263</v>
      </c>
      <c r="Q39" s="46">
        <v>53.4</v>
      </c>
      <c r="R39" s="44">
        <f t="shared" si="17"/>
        <v>0.30264672036823936</v>
      </c>
      <c r="S39" s="44">
        <f t="shared" si="18"/>
        <v>0.30264672036823936</v>
      </c>
      <c r="T39" s="45"/>
      <c r="U39" s="40" t="s">
        <v>30</v>
      </c>
      <c r="V39" s="42">
        <f t="shared" si="19"/>
        <v>1318</v>
      </c>
      <c r="W39" s="46">
        <v>36.9</v>
      </c>
      <c r="X39" s="42">
        <f t="shared" si="20"/>
        <v>1307</v>
      </c>
      <c r="Y39" s="46">
        <v>37.200000000000003</v>
      </c>
      <c r="Z39" s="42">
        <f t="shared" si="21"/>
        <v>373</v>
      </c>
      <c r="AA39" s="46">
        <v>42.7</v>
      </c>
      <c r="AB39" s="44">
        <f t="shared" si="22"/>
        <v>0.28538638102524866</v>
      </c>
      <c r="AC39" s="44">
        <f t="shared" si="23"/>
        <v>0.28300455235204858</v>
      </c>
    </row>
    <row r="40" spans="1:29" x14ac:dyDescent="0.25">
      <c r="A40" s="40" t="s">
        <v>31</v>
      </c>
      <c r="B40" s="42">
        <v>1717</v>
      </c>
      <c r="C40" s="46">
        <v>35.799999999999997</v>
      </c>
      <c r="D40" s="42">
        <v>976</v>
      </c>
      <c r="E40" s="46">
        <v>32.700000000000003</v>
      </c>
      <c r="F40" s="42">
        <v>348</v>
      </c>
      <c r="G40" s="46">
        <v>36</v>
      </c>
      <c r="H40" s="44">
        <f t="shared" si="15"/>
        <v>0.35655737704918034</v>
      </c>
      <c r="I40" s="44">
        <f t="shared" si="16"/>
        <v>0.20267909143855561</v>
      </c>
      <c r="J40" s="45"/>
      <c r="K40" s="40" t="s">
        <v>31</v>
      </c>
      <c r="L40" s="42">
        <v>1349</v>
      </c>
      <c r="M40" s="46">
        <v>34.5</v>
      </c>
      <c r="N40" s="42">
        <v>1097</v>
      </c>
      <c r="O40" s="46">
        <v>36.799999999999997</v>
      </c>
      <c r="P40" s="42">
        <v>717</v>
      </c>
      <c r="Q40" s="46">
        <v>37.6</v>
      </c>
      <c r="R40" s="44">
        <f t="shared" si="17"/>
        <v>0.6536007292616226</v>
      </c>
      <c r="S40" s="44">
        <f t="shared" si="18"/>
        <v>0.53150481838398811</v>
      </c>
      <c r="T40" s="45"/>
      <c r="U40" s="40" t="s">
        <v>31</v>
      </c>
      <c r="V40" s="42">
        <f t="shared" si="19"/>
        <v>3066</v>
      </c>
      <c r="W40" s="46">
        <v>29.7</v>
      </c>
      <c r="X40" s="42">
        <f t="shared" si="20"/>
        <v>2073</v>
      </c>
      <c r="Y40" s="46">
        <v>31.3</v>
      </c>
      <c r="Z40" s="42">
        <f t="shared" si="21"/>
        <v>1065</v>
      </c>
      <c r="AA40" s="46">
        <v>30.8</v>
      </c>
      <c r="AB40" s="44">
        <f t="shared" si="22"/>
        <v>0.51374819102749636</v>
      </c>
      <c r="AC40" s="44">
        <f t="shared" si="23"/>
        <v>0.34735812133072408</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128453</v>
      </c>
      <c r="C42" s="59">
        <v>9.3000000000000007</v>
      </c>
      <c r="D42" s="55">
        <v>114781</v>
      </c>
      <c r="E42" s="59">
        <v>10.199999999999999</v>
      </c>
      <c r="F42" s="55">
        <v>78875</v>
      </c>
      <c r="G42" s="59">
        <v>13.5</v>
      </c>
      <c r="H42" s="53">
        <f t="shared" ref="H42" si="24">F42/D42</f>
        <v>0.68717819151253257</v>
      </c>
      <c r="I42" s="53">
        <f t="shared" ref="I42" si="25">F42/B42</f>
        <v>0.61403781928020362</v>
      </c>
      <c r="J42" s="54"/>
      <c r="K42" s="50" t="s">
        <v>14</v>
      </c>
      <c r="L42" s="55">
        <v>87330</v>
      </c>
      <c r="M42" s="59">
        <v>7.3</v>
      </c>
      <c r="N42" s="55">
        <v>83889</v>
      </c>
      <c r="O42" s="59">
        <v>7.4</v>
      </c>
      <c r="P42" s="55">
        <v>48004</v>
      </c>
      <c r="Q42" s="59">
        <v>8.6</v>
      </c>
      <c r="R42" s="53">
        <f t="shared" ref="R42" si="26">P42/N42</f>
        <v>0.57223235465913291</v>
      </c>
      <c r="S42" s="53">
        <f t="shared" ref="S42" si="27">P42/L42</f>
        <v>0.54968510248482771</v>
      </c>
      <c r="T42" s="54"/>
      <c r="U42" s="50" t="s">
        <v>14</v>
      </c>
      <c r="V42" s="55">
        <f>SUM(B42,L42)</f>
        <v>215783</v>
      </c>
      <c r="W42" s="60">
        <v>7</v>
      </c>
      <c r="X42" s="55">
        <f>SUM(D42,N42)</f>
        <v>198670</v>
      </c>
      <c r="Y42" s="60">
        <v>7.4</v>
      </c>
      <c r="Z42" s="55">
        <f>SUM(F42,P42)</f>
        <v>126879</v>
      </c>
      <c r="AA42" s="60">
        <v>10.199999999999999</v>
      </c>
      <c r="AB42" s="53">
        <f>Z42/X42</f>
        <v>0.63864196909447823</v>
      </c>
      <c r="AC42" s="53">
        <f>Z42/V42</f>
        <v>0.58799349346334051</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K46" s="47"/>
      <c r="U46" s="47"/>
    </row>
    <row r="47" spans="1:29" x14ac:dyDescent="0.25">
      <c r="B47" s="61">
        <f>B20-B42</f>
        <v>0</v>
      </c>
      <c r="C47" s="61">
        <f t="shared" ref="C47:AC47" si="28">C20-C42</f>
        <v>0</v>
      </c>
      <c r="D47" s="61">
        <f t="shared" si="28"/>
        <v>0</v>
      </c>
      <c r="E47" s="61">
        <f t="shared" si="28"/>
        <v>0</v>
      </c>
      <c r="F47" s="61">
        <f t="shared" si="28"/>
        <v>0</v>
      </c>
      <c r="G47" s="61">
        <f t="shared" si="28"/>
        <v>0</v>
      </c>
      <c r="H47" s="61">
        <f t="shared" si="28"/>
        <v>0</v>
      </c>
      <c r="I47" s="61">
        <f t="shared" si="28"/>
        <v>0</v>
      </c>
      <c r="J47" s="62"/>
      <c r="K47" s="35" t="e">
        <f t="shared" si="28"/>
        <v>#VALUE!</v>
      </c>
      <c r="L47" s="61">
        <f t="shared" si="28"/>
        <v>0</v>
      </c>
      <c r="M47" s="61">
        <f t="shared" si="28"/>
        <v>0</v>
      </c>
      <c r="N47" s="61">
        <f t="shared" si="28"/>
        <v>0</v>
      </c>
      <c r="O47" s="61">
        <f t="shared" si="28"/>
        <v>0</v>
      </c>
      <c r="P47" s="61">
        <f t="shared" si="28"/>
        <v>0</v>
      </c>
      <c r="Q47" s="61">
        <f t="shared" si="28"/>
        <v>0</v>
      </c>
      <c r="R47" s="61">
        <f t="shared" si="28"/>
        <v>0</v>
      </c>
      <c r="S47" s="61">
        <f t="shared" si="28"/>
        <v>0</v>
      </c>
      <c r="T47" s="62"/>
      <c r="U47" s="35" t="e">
        <f t="shared" si="28"/>
        <v>#VALUE!</v>
      </c>
      <c r="V47" s="61">
        <f t="shared" si="28"/>
        <v>0</v>
      </c>
      <c r="W47" s="61"/>
      <c r="X47" s="61">
        <f t="shared" si="28"/>
        <v>0</v>
      </c>
      <c r="Y47" s="61"/>
      <c r="Z47" s="61">
        <f t="shared" si="28"/>
        <v>0</v>
      </c>
      <c r="AA47" s="61"/>
      <c r="AB47" s="61">
        <f t="shared" si="28"/>
        <v>0</v>
      </c>
      <c r="AC47" s="61">
        <f t="shared" si="28"/>
        <v>0</v>
      </c>
    </row>
    <row r="49" spans="11:21" x14ac:dyDescent="0.25">
      <c r="K49" s="47"/>
      <c r="U49" s="47"/>
    </row>
    <row r="50" spans="11:21" x14ac:dyDescent="0.25">
      <c r="K50" s="47"/>
      <c r="U50" s="47"/>
    </row>
    <row r="51" spans="11:21" x14ac:dyDescent="0.25">
      <c r="K51" s="47"/>
      <c r="U51" s="47"/>
    </row>
    <row r="52" spans="11:21" x14ac:dyDescent="0.25">
      <c r="K52" s="47"/>
      <c r="U52" s="47"/>
    </row>
    <row r="53" spans="11:21" x14ac:dyDescent="0.25">
      <c r="K53" s="47"/>
      <c r="U53" s="47"/>
    </row>
    <row r="54" spans="11:21" x14ac:dyDescent="0.25">
      <c r="K54" s="47"/>
      <c r="U54" s="47"/>
    </row>
    <row r="55" spans="11:21" x14ac:dyDescent="0.25">
      <c r="K55" s="47"/>
      <c r="U55" s="47"/>
    </row>
    <row r="56" spans="11:21" x14ac:dyDescent="0.25">
      <c r="K56" s="47"/>
      <c r="U56" s="47"/>
    </row>
    <row r="57" spans="11:21" x14ac:dyDescent="0.25">
      <c r="K57" s="47"/>
      <c r="U57" s="47"/>
    </row>
    <row r="58" spans="11:21" x14ac:dyDescent="0.25">
      <c r="K58" s="47"/>
      <c r="U58" s="47"/>
    </row>
  </sheetData>
  <mergeCells count="12">
    <mergeCell ref="A2:A3"/>
    <mergeCell ref="B2:I2"/>
    <mergeCell ref="L2:S2"/>
    <mergeCell ref="V2:AC2"/>
    <mergeCell ref="A28:A29"/>
    <mergeCell ref="B28:I28"/>
    <mergeCell ref="L28:S28"/>
    <mergeCell ref="V28:AC28"/>
    <mergeCell ref="K2:K3"/>
    <mergeCell ref="U2:U3"/>
    <mergeCell ref="K28:K29"/>
    <mergeCell ref="U28:U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workbookViewId="0">
      <selection activeCell="O30" sqref="O30"/>
    </sheetView>
  </sheetViews>
  <sheetFormatPr defaultColWidth="9.140625" defaultRowHeight="15" x14ac:dyDescent="0.25"/>
  <cols>
    <col min="1" max="1" width="32.7109375" style="35" customWidth="1"/>
    <col min="2" max="2" width="11.5703125" style="35" customWidth="1"/>
    <col min="3" max="3" width="11.5703125" style="64" customWidth="1"/>
    <col min="4" max="4" width="11.5703125" style="35" customWidth="1"/>
    <col min="5" max="5" width="11.5703125" style="64" customWidth="1"/>
    <col min="6" max="9" width="11.5703125" style="35" customWidth="1"/>
    <col min="10" max="10" width="11.5703125" style="47" customWidth="1"/>
    <col min="11" max="11" width="32.7109375" style="35" customWidth="1"/>
    <col min="12" max="12" width="11.5703125" style="35" customWidth="1"/>
    <col min="13" max="13" width="11.5703125" style="64" customWidth="1"/>
    <col min="14" max="14" width="11.5703125" style="35" customWidth="1"/>
    <col min="15" max="15" width="11.5703125" style="64" customWidth="1"/>
    <col min="16"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1" s="31" customFormat="1" ht="15.75" thickBot="1" x14ac:dyDescent="0.3">
      <c r="A1" s="29" t="s">
        <v>75</v>
      </c>
      <c r="B1" s="30"/>
      <c r="C1" s="63"/>
      <c r="D1" s="30"/>
      <c r="E1" s="63"/>
      <c r="F1" s="30"/>
      <c r="G1" s="30"/>
      <c r="H1" s="30"/>
      <c r="I1" s="30"/>
      <c r="J1" s="29"/>
      <c r="K1" s="29"/>
      <c r="L1" s="30"/>
      <c r="M1" s="63"/>
      <c r="N1" s="30"/>
      <c r="O1" s="63"/>
      <c r="P1" s="30"/>
      <c r="Q1" s="30"/>
      <c r="R1" s="30"/>
      <c r="S1" s="30"/>
      <c r="T1" s="29"/>
      <c r="U1" s="29"/>
      <c r="V1" s="30"/>
      <c r="W1" s="30"/>
      <c r="X1" s="30"/>
      <c r="Y1" s="30"/>
      <c r="Z1" s="30"/>
      <c r="AA1" s="30"/>
      <c r="AB1" s="30"/>
      <c r="AC1" s="30"/>
    </row>
    <row r="2" spans="1:31" ht="16.5" customHeight="1"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1"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1"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1" x14ac:dyDescent="0.25">
      <c r="A5" s="40" t="s">
        <v>43</v>
      </c>
      <c r="B5" s="42">
        <v>28892</v>
      </c>
      <c r="C5" s="43">
        <v>23.9</v>
      </c>
      <c r="D5" s="42">
        <v>23498</v>
      </c>
      <c r="E5" s="43">
        <v>29.4</v>
      </c>
      <c r="F5" s="42">
        <v>45084</v>
      </c>
      <c r="G5" s="43">
        <v>29.1</v>
      </c>
      <c r="H5" s="44">
        <f t="shared" ref="H5:H18" si="0">F5/D5</f>
        <v>1.9186313728827986</v>
      </c>
      <c r="I5" s="44">
        <f t="shared" ref="I5:I18" si="1">F5/B5</f>
        <v>1.5604319534819326</v>
      </c>
      <c r="J5" s="45"/>
      <c r="K5" s="40" t="s">
        <v>43</v>
      </c>
      <c r="L5" s="42">
        <v>16546</v>
      </c>
      <c r="M5" s="43">
        <v>17.8</v>
      </c>
      <c r="N5" s="42">
        <v>12864</v>
      </c>
      <c r="O5" s="43">
        <v>19.5</v>
      </c>
      <c r="P5" s="42">
        <v>49913</v>
      </c>
      <c r="Q5" s="43">
        <v>21.5</v>
      </c>
      <c r="R5" s="44">
        <f t="shared" ref="R5:R18" si="2">P5/N5</f>
        <v>3.8800528606965172</v>
      </c>
      <c r="S5" s="44">
        <f t="shared" ref="S5:S18" si="3">P5/L5</f>
        <v>3.0166203311978728</v>
      </c>
      <c r="T5" s="45"/>
      <c r="U5" s="40" t="s">
        <v>43</v>
      </c>
      <c r="V5" s="42">
        <f t="shared" ref="V5:V18" si="4">SUM(B5,L5)</f>
        <v>45438</v>
      </c>
      <c r="W5" s="43">
        <v>20.5</v>
      </c>
      <c r="X5" s="42">
        <f t="shared" ref="X5:X18" si="5">SUM(D5,N5)</f>
        <v>36362</v>
      </c>
      <c r="Y5" s="43">
        <v>23.5</v>
      </c>
      <c r="Z5" s="42">
        <f>SUM(F5,P5)</f>
        <v>94997</v>
      </c>
      <c r="AA5" s="43">
        <v>21.7</v>
      </c>
      <c r="AB5" s="44">
        <f>Z5/X5</f>
        <v>2.6125350640778837</v>
      </c>
      <c r="AC5" s="44">
        <f>Z5/V5</f>
        <v>2.0906950129847264</v>
      </c>
    </row>
    <row r="6" spans="1:31" x14ac:dyDescent="0.25">
      <c r="A6" s="40" t="s">
        <v>44</v>
      </c>
      <c r="B6" s="42">
        <v>61152</v>
      </c>
      <c r="C6" s="43">
        <v>9.1</v>
      </c>
      <c r="D6" s="42">
        <v>41470</v>
      </c>
      <c r="E6" s="43">
        <v>10.9</v>
      </c>
      <c r="F6" s="42">
        <v>76320</v>
      </c>
      <c r="G6" s="43">
        <v>13.9</v>
      </c>
      <c r="H6" s="44">
        <f t="shared" si="0"/>
        <v>1.8403665300217025</v>
      </c>
      <c r="I6" s="44">
        <f t="shared" si="1"/>
        <v>1.2480376766091053</v>
      </c>
      <c r="J6" s="45"/>
      <c r="K6" s="40" t="s">
        <v>44</v>
      </c>
      <c r="L6" s="42">
        <v>59579</v>
      </c>
      <c r="M6" s="43">
        <v>13.7</v>
      </c>
      <c r="N6" s="42">
        <v>48511</v>
      </c>
      <c r="O6" s="43">
        <v>14.5</v>
      </c>
      <c r="P6" s="42">
        <v>176752</v>
      </c>
      <c r="Q6" s="43">
        <v>14.5</v>
      </c>
      <c r="R6" s="44">
        <f t="shared" si="2"/>
        <v>3.6435447630434337</v>
      </c>
      <c r="S6" s="44">
        <f t="shared" si="3"/>
        <v>2.9666828916228871</v>
      </c>
      <c r="T6" s="45"/>
      <c r="U6" s="40" t="s">
        <v>44</v>
      </c>
      <c r="V6" s="42">
        <f t="shared" si="4"/>
        <v>120731</v>
      </c>
      <c r="W6" s="43">
        <v>10.4</v>
      </c>
      <c r="X6" s="42">
        <f t="shared" si="5"/>
        <v>89981</v>
      </c>
      <c r="Y6" s="43">
        <v>11.4</v>
      </c>
      <c r="Z6" s="42">
        <f t="shared" ref="Z6:Z20" si="6">SUM(F6,P6)</f>
        <v>253072</v>
      </c>
      <c r="AA6" s="43">
        <v>11.9</v>
      </c>
      <c r="AB6" s="44">
        <f t="shared" ref="AB6:AB18" si="7">Z6/X6</f>
        <v>2.8125048621375623</v>
      </c>
      <c r="AC6" s="44">
        <f t="shared" ref="AC6:AC18" si="8">Z6/V6</f>
        <v>2.096164199749857</v>
      </c>
    </row>
    <row r="7" spans="1:31" x14ac:dyDescent="0.25">
      <c r="A7" s="40" t="s">
        <v>9</v>
      </c>
      <c r="B7" s="42">
        <v>8611</v>
      </c>
      <c r="C7" s="43">
        <v>20</v>
      </c>
      <c r="D7" s="42">
        <v>4547</v>
      </c>
      <c r="E7" s="43">
        <v>33.5</v>
      </c>
      <c r="F7" s="42">
        <v>11424</v>
      </c>
      <c r="G7" s="43">
        <v>24.9</v>
      </c>
      <c r="H7" s="44">
        <f t="shared" si="0"/>
        <v>2.5124257752364194</v>
      </c>
      <c r="I7" s="44">
        <f t="shared" si="1"/>
        <v>1.3266751829055858</v>
      </c>
      <c r="J7" s="45"/>
      <c r="K7" s="40" t="s">
        <v>9</v>
      </c>
      <c r="L7" s="42">
        <v>5783</v>
      </c>
      <c r="M7" s="43">
        <v>21.4</v>
      </c>
      <c r="N7" s="42">
        <v>5244</v>
      </c>
      <c r="O7" s="43">
        <v>19.8</v>
      </c>
      <c r="P7" s="42">
        <v>23400</v>
      </c>
      <c r="Q7" s="43">
        <v>18.3</v>
      </c>
      <c r="R7" s="44">
        <f t="shared" si="2"/>
        <v>4.4622425629290614</v>
      </c>
      <c r="S7" s="44">
        <f t="shared" si="3"/>
        <v>4.0463427286875326</v>
      </c>
      <c r="T7" s="45"/>
      <c r="U7" s="40" t="s">
        <v>9</v>
      </c>
      <c r="V7" s="42">
        <f t="shared" si="4"/>
        <v>14394</v>
      </c>
      <c r="W7" s="43">
        <v>15.2</v>
      </c>
      <c r="X7" s="42">
        <f t="shared" si="5"/>
        <v>9791</v>
      </c>
      <c r="Y7" s="43">
        <v>18.8</v>
      </c>
      <c r="Z7" s="42">
        <f t="shared" si="6"/>
        <v>34824</v>
      </c>
      <c r="AA7" s="43">
        <v>16.5</v>
      </c>
      <c r="AB7" s="44">
        <f t="shared" si="7"/>
        <v>3.556735777755081</v>
      </c>
      <c r="AC7" s="44">
        <f t="shared" si="8"/>
        <v>2.4193413922467695</v>
      </c>
    </row>
    <row r="8" spans="1:31" x14ac:dyDescent="0.25">
      <c r="A8" s="40" t="s">
        <v>7</v>
      </c>
      <c r="B8" s="42">
        <v>25618</v>
      </c>
      <c r="C8" s="43">
        <v>9</v>
      </c>
      <c r="D8" s="42">
        <v>8223</v>
      </c>
      <c r="E8" s="43">
        <v>21.3</v>
      </c>
      <c r="F8" s="42">
        <v>14870</v>
      </c>
      <c r="G8" s="43">
        <v>22.4</v>
      </c>
      <c r="H8" s="44">
        <f t="shared" si="0"/>
        <v>1.8083424540921804</v>
      </c>
      <c r="I8" s="44">
        <f t="shared" si="1"/>
        <v>0.5804512452182059</v>
      </c>
      <c r="J8" s="45"/>
      <c r="K8" s="40" t="s">
        <v>7</v>
      </c>
      <c r="L8" s="42">
        <v>35168</v>
      </c>
      <c r="M8" s="43">
        <v>9.8000000000000007</v>
      </c>
      <c r="N8" s="42">
        <v>34555</v>
      </c>
      <c r="O8" s="43">
        <v>10.1</v>
      </c>
      <c r="P8" s="42">
        <v>123925</v>
      </c>
      <c r="Q8" s="43">
        <v>12.5</v>
      </c>
      <c r="R8" s="44">
        <f t="shared" si="2"/>
        <v>3.5863116770366084</v>
      </c>
      <c r="S8" s="44">
        <f t="shared" si="3"/>
        <v>3.5238000454959053</v>
      </c>
      <c r="T8" s="45"/>
      <c r="U8" s="40" t="s">
        <v>7</v>
      </c>
      <c r="V8" s="42">
        <f t="shared" si="4"/>
        <v>60786</v>
      </c>
      <c r="W8" s="43">
        <v>7.7</v>
      </c>
      <c r="X8" s="42">
        <f t="shared" si="5"/>
        <v>42778</v>
      </c>
      <c r="Y8" s="43">
        <v>10.1</v>
      </c>
      <c r="Z8" s="42">
        <f t="shared" si="6"/>
        <v>138795</v>
      </c>
      <c r="AA8" s="43">
        <v>12.4</v>
      </c>
      <c r="AB8" s="44">
        <f t="shared" si="7"/>
        <v>3.2445415867969518</v>
      </c>
      <c r="AC8" s="44">
        <f t="shared" si="8"/>
        <v>2.2833382686802883</v>
      </c>
    </row>
    <row r="9" spans="1:31" x14ac:dyDescent="0.25">
      <c r="A9" s="40" t="s">
        <v>8</v>
      </c>
      <c r="B9" s="42">
        <v>3998</v>
      </c>
      <c r="C9" s="43">
        <v>21.6</v>
      </c>
      <c r="D9" s="42">
        <v>3322</v>
      </c>
      <c r="E9" s="43">
        <v>23.6</v>
      </c>
      <c r="F9" s="42">
        <v>5283</v>
      </c>
      <c r="G9" s="43">
        <v>26.1</v>
      </c>
      <c r="H9" s="44">
        <f t="shared" si="0"/>
        <v>1.590307043949428</v>
      </c>
      <c r="I9" s="44">
        <f t="shared" si="1"/>
        <v>1.3214107053526762</v>
      </c>
      <c r="J9" s="45"/>
      <c r="K9" s="40" t="s">
        <v>8</v>
      </c>
      <c r="L9" s="42">
        <v>3634</v>
      </c>
      <c r="M9" s="43">
        <v>22.9</v>
      </c>
      <c r="N9" s="42">
        <v>3634</v>
      </c>
      <c r="O9" s="43">
        <v>22.9</v>
      </c>
      <c r="P9" s="42">
        <v>19050</v>
      </c>
      <c r="Q9" s="43">
        <v>27.3</v>
      </c>
      <c r="R9" s="44">
        <f t="shared" si="2"/>
        <v>5.2421574023115021</v>
      </c>
      <c r="S9" s="44">
        <f t="shared" si="3"/>
        <v>5.2421574023115021</v>
      </c>
      <c r="T9" s="45"/>
      <c r="U9" s="40" t="s">
        <v>8</v>
      </c>
      <c r="V9" s="42">
        <f t="shared" si="4"/>
        <v>7632</v>
      </c>
      <c r="W9" s="43">
        <v>16.100000000000001</v>
      </c>
      <c r="X9" s="42">
        <f t="shared" si="5"/>
        <v>6956</v>
      </c>
      <c r="Y9" s="43">
        <v>16.899999999999999</v>
      </c>
      <c r="Z9" s="42">
        <f t="shared" si="6"/>
        <v>24333</v>
      </c>
      <c r="AA9" s="43">
        <v>22</v>
      </c>
      <c r="AB9" s="44">
        <f t="shared" si="7"/>
        <v>3.4981311098332375</v>
      </c>
      <c r="AC9" s="44">
        <f t="shared" si="8"/>
        <v>3.1882861635220126</v>
      </c>
    </row>
    <row r="10" spans="1:31" x14ac:dyDescent="0.25">
      <c r="A10" s="40" t="s">
        <v>13</v>
      </c>
      <c r="B10" s="42">
        <v>11707</v>
      </c>
      <c r="C10" s="43">
        <v>10.6</v>
      </c>
      <c r="D10" s="42">
        <v>7875</v>
      </c>
      <c r="E10" s="43">
        <v>11.6</v>
      </c>
      <c r="F10" s="42">
        <v>25259</v>
      </c>
      <c r="G10" s="43">
        <v>12.5</v>
      </c>
      <c r="H10" s="44">
        <f t="shared" si="0"/>
        <v>3.2074920634920634</v>
      </c>
      <c r="I10" s="44">
        <f t="shared" si="1"/>
        <v>2.1575980182796619</v>
      </c>
      <c r="J10" s="45"/>
      <c r="K10" s="40" t="s">
        <v>13</v>
      </c>
      <c r="L10" s="42">
        <v>7331</v>
      </c>
      <c r="M10" s="43">
        <v>16.600000000000001</v>
      </c>
      <c r="N10" s="42">
        <v>6089</v>
      </c>
      <c r="O10" s="43">
        <v>16.5</v>
      </c>
      <c r="P10" s="42">
        <v>22507</v>
      </c>
      <c r="Q10" s="43">
        <v>16.5</v>
      </c>
      <c r="R10" s="44">
        <f t="shared" si="2"/>
        <v>3.6963376580719332</v>
      </c>
      <c r="S10" s="44">
        <f t="shared" si="3"/>
        <v>3.0701132178420405</v>
      </c>
      <c r="T10" s="45"/>
      <c r="U10" s="40" t="s">
        <v>13</v>
      </c>
      <c r="V10" s="42">
        <f t="shared" si="4"/>
        <v>19038</v>
      </c>
      <c r="W10" s="43">
        <v>11.7</v>
      </c>
      <c r="X10" s="42">
        <f t="shared" si="5"/>
        <v>13964</v>
      </c>
      <c r="Y10" s="43">
        <v>11.8</v>
      </c>
      <c r="Z10" s="42">
        <f t="shared" si="6"/>
        <v>47766</v>
      </c>
      <c r="AA10" s="43">
        <v>12.4</v>
      </c>
      <c r="AB10" s="44">
        <f t="shared" si="7"/>
        <v>3.4206531079919795</v>
      </c>
      <c r="AC10" s="44">
        <f t="shared" si="8"/>
        <v>2.5089820359281436</v>
      </c>
    </row>
    <row r="11" spans="1:31" x14ac:dyDescent="0.25">
      <c r="A11" s="40" t="s">
        <v>10</v>
      </c>
      <c r="B11" s="42">
        <v>16684</v>
      </c>
      <c r="C11" s="43">
        <v>17</v>
      </c>
      <c r="D11" s="42">
        <v>9650</v>
      </c>
      <c r="E11" s="43">
        <v>20.399999999999999</v>
      </c>
      <c r="F11" s="42">
        <v>17556</v>
      </c>
      <c r="G11" s="43">
        <v>15.4</v>
      </c>
      <c r="H11" s="44">
        <f t="shared" si="0"/>
        <v>1.8192746113989637</v>
      </c>
      <c r="I11" s="44">
        <f t="shared" si="1"/>
        <v>1.0522656437305202</v>
      </c>
      <c r="J11" s="45"/>
      <c r="K11" s="40" t="s">
        <v>10</v>
      </c>
      <c r="L11" s="42">
        <v>19855</v>
      </c>
      <c r="M11" s="43">
        <v>20.9</v>
      </c>
      <c r="N11" s="42">
        <v>17342</v>
      </c>
      <c r="O11" s="43">
        <v>23.5</v>
      </c>
      <c r="P11" s="42">
        <v>54935</v>
      </c>
      <c r="Q11" s="43">
        <v>22.4</v>
      </c>
      <c r="R11" s="44">
        <f t="shared" si="2"/>
        <v>3.1677430515511475</v>
      </c>
      <c r="S11" s="44">
        <f t="shared" si="3"/>
        <v>2.7668093679174013</v>
      </c>
      <c r="T11" s="45"/>
      <c r="U11" s="40" t="s">
        <v>10</v>
      </c>
      <c r="V11" s="42">
        <f t="shared" si="4"/>
        <v>36539</v>
      </c>
      <c r="W11" s="43">
        <v>15.9</v>
      </c>
      <c r="X11" s="42">
        <f t="shared" si="5"/>
        <v>26992</v>
      </c>
      <c r="Y11" s="43">
        <v>18.600000000000001</v>
      </c>
      <c r="Z11" s="42">
        <f t="shared" si="6"/>
        <v>72491</v>
      </c>
      <c r="AA11" s="43">
        <v>17.899999999999999</v>
      </c>
      <c r="AB11" s="44">
        <f t="shared" si="7"/>
        <v>2.6856475992886781</v>
      </c>
      <c r="AC11" s="44">
        <f t="shared" si="8"/>
        <v>1.9839349735898628</v>
      </c>
      <c r="AE11" s="47"/>
    </row>
    <row r="12" spans="1:31" x14ac:dyDescent="0.25">
      <c r="A12" s="40" t="s">
        <v>11</v>
      </c>
      <c r="B12" s="42">
        <v>8195</v>
      </c>
      <c r="C12" s="43">
        <v>17</v>
      </c>
      <c r="D12" s="42">
        <v>6525</v>
      </c>
      <c r="E12" s="43">
        <v>16.600000000000001</v>
      </c>
      <c r="F12" s="42">
        <v>16511</v>
      </c>
      <c r="G12" s="43">
        <v>18.399999999999999</v>
      </c>
      <c r="H12" s="44">
        <f t="shared" si="0"/>
        <v>2.5304214559386975</v>
      </c>
      <c r="I12" s="44">
        <f t="shared" si="1"/>
        <v>2.0147651006711409</v>
      </c>
      <c r="J12" s="45"/>
      <c r="K12" s="40" t="s">
        <v>11</v>
      </c>
      <c r="L12" s="42">
        <v>6430</v>
      </c>
      <c r="M12" s="43">
        <v>16.7</v>
      </c>
      <c r="N12" s="42">
        <v>5157</v>
      </c>
      <c r="O12" s="43">
        <v>18.2</v>
      </c>
      <c r="P12" s="42">
        <v>17644</v>
      </c>
      <c r="Q12" s="43">
        <v>20.3</v>
      </c>
      <c r="R12" s="44">
        <f t="shared" si="2"/>
        <v>3.4213690129920495</v>
      </c>
      <c r="S12" s="44">
        <f t="shared" si="3"/>
        <v>2.7440124416796268</v>
      </c>
      <c r="T12" s="45"/>
      <c r="U12" s="40" t="s">
        <v>11</v>
      </c>
      <c r="V12" s="42">
        <f t="shared" si="4"/>
        <v>14625</v>
      </c>
      <c r="W12" s="43">
        <v>15.5</v>
      </c>
      <c r="X12" s="42">
        <f t="shared" si="5"/>
        <v>11682</v>
      </c>
      <c r="Y12" s="43">
        <v>14.9</v>
      </c>
      <c r="Z12" s="42">
        <f t="shared" si="6"/>
        <v>34155</v>
      </c>
      <c r="AA12" s="43">
        <v>15.9</v>
      </c>
      <c r="AB12" s="44">
        <f t="shared" si="7"/>
        <v>2.9237288135593222</v>
      </c>
      <c r="AC12" s="44">
        <f t="shared" si="8"/>
        <v>2.3353846153846152</v>
      </c>
      <c r="AE12" s="47"/>
    </row>
    <row r="13" spans="1:31" x14ac:dyDescent="0.25">
      <c r="A13" s="40" t="s">
        <v>2</v>
      </c>
      <c r="B13" s="42">
        <v>46525</v>
      </c>
      <c r="C13" s="43">
        <v>12</v>
      </c>
      <c r="D13" s="42">
        <v>29525</v>
      </c>
      <c r="E13" s="43">
        <v>13.4</v>
      </c>
      <c r="F13" s="42">
        <v>40070</v>
      </c>
      <c r="G13" s="43">
        <v>13.9</v>
      </c>
      <c r="H13" s="44">
        <f t="shared" si="0"/>
        <v>1.3571549534292973</v>
      </c>
      <c r="I13" s="44">
        <f t="shared" si="1"/>
        <v>0.86125738850080602</v>
      </c>
      <c r="J13" s="45"/>
      <c r="K13" s="40" t="s">
        <v>2</v>
      </c>
      <c r="L13" s="42">
        <v>40147</v>
      </c>
      <c r="M13" s="43">
        <v>11.2</v>
      </c>
      <c r="N13" s="42">
        <v>35270</v>
      </c>
      <c r="O13" s="43">
        <v>10.7</v>
      </c>
      <c r="P13" s="42">
        <v>134320</v>
      </c>
      <c r="Q13" s="43">
        <v>9.6</v>
      </c>
      <c r="R13" s="44">
        <f t="shared" si="2"/>
        <v>3.8083356960589736</v>
      </c>
      <c r="S13" s="44">
        <f t="shared" si="3"/>
        <v>3.3457045358308219</v>
      </c>
      <c r="T13" s="45"/>
      <c r="U13" s="40" t="s">
        <v>2</v>
      </c>
      <c r="V13" s="42">
        <f t="shared" si="4"/>
        <v>86672</v>
      </c>
      <c r="W13" s="43">
        <v>11.1</v>
      </c>
      <c r="X13" s="42">
        <f t="shared" si="5"/>
        <v>64795</v>
      </c>
      <c r="Y13" s="43">
        <v>10.9</v>
      </c>
      <c r="Z13" s="42">
        <f t="shared" si="6"/>
        <v>174390</v>
      </c>
      <c r="AA13" s="43">
        <v>9.1999999999999993</v>
      </c>
      <c r="AB13" s="44">
        <f t="shared" si="7"/>
        <v>2.6914113743344394</v>
      </c>
      <c r="AC13" s="44">
        <f t="shared" si="8"/>
        <v>2.0120684880930404</v>
      </c>
      <c r="AE13" s="47"/>
    </row>
    <row r="14" spans="1:31" x14ac:dyDescent="0.25">
      <c r="A14" s="40" t="s">
        <v>5</v>
      </c>
      <c r="B14" s="42">
        <v>19728</v>
      </c>
      <c r="C14" s="43">
        <v>12.5</v>
      </c>
      <c r="D14" s="42">
        <v>6736</v>
      </c>
      <c r="E14" s="43">
        <v>15</v>
      </c>
      <c r="F14" s="42">
        <v>9559</v>
      </c>
      <c r="G14" s="43">
        <v>15.5</v>
      </c>
      <c r="H14" s="44">
        <f t="shared" si="0"/>
        <v>1.4190914489311164</v>
      </c>
      <c r="I14" s="44">
        <f t="shared" si="1"/>
        <v>0.48453974047039738</v>
      </c>
      <c r="J14" s="45"/>
      <c r="K14" s="40" t="s">
        <v>5</v>
      </c>
      <c r="L14" s="42">
        <v>22637</v>
      </c>
      <c r="M14" s="43">
        <v>12.1</v>
      </c>
      <c r="N14" s="42">
        <v>21473</v>
      </c>
      <c r="O14" s="43">
        <v>13.1</v>
      </c>
      <c r="P14" s="42">
        <v>74668</v>
      </c>
      <c r="Q14" s="43">
        <v>14</v>
      </c>
      <c r="R14" s="44">
        <f t="shared" si="2"/>
        <v>3.4772970707399993</v>
      </c>
      <c r="S14" s="44">
        <f t="shared" si="3"/>
        <v>3.2984936166453154</v>
      </c>
      <c r="T14" s="45"/>
      <c r="U14" s="40" t="s">
        <v>5</v>
      </c>
      <c r="V14" s="42">
        <f t="shared" si="4"/>
        <v>42365</v>
      </c>
      <c r="W14" s="43">
        <v>9.8000000000000007</v>
      </c>
      <c r="X14" s="42">
        <f t="shared" si="5"/>
        <v>28209</v>
      </c>
      <c r="Y14" s="43">
        <v>11.5</v>
      </c>
      <c r="Z14" s="42">
        <f t="shared" si="6"/>
        <v>84227</v>
      </c>
      <c r="AA14" s="43">
        <v>12.8</v>
      </c>
      <c r="AB14" s="44">
        <f t="shared" si="7"/>
        <v>2.9858201283278385</v>
      </c>
      <c r="AC14" s="44">
        <f t="shared" si="8"/>
        <v>1.9881269916204414</v>
      </c>
      <c r="AE14" s="47"/>
    </row>
    <row r="15" spans="1:31" x14ac:dyDescent="0.25">
      <c r="A15" s="40" t="s">
        <v>3</v>
      </c>
      <c r="B15" s="42">
        <v>14000</v>
      </c>
      <c r="C15" s="43">
        <v>16.2</v>
      </c>
      <c r="D15" s="42">
        <v>11332</v>
      </c>
      <c r="E15" s="43">
        <v>18.2</v>
      </c>
      <c r="F15" s="42">
        <v>15035</v>
      </c>
      <c r="G15" s="43">
        <v>16.5</v>
      </c>
      <c r="H15" s="44">
        <f t="shared" si="0"/>
        <v>1.3267737380868339</v>
      </c>
      <c r="I15" s="44">
        <f t="shared" si="1"/>
        <v>1.0739285714285713</v>
      </c>
      <c r="J15" s="45"/>
      <c r="K15" s="40" t="s">
        <v>3</v>
      </c>
      <c r="L15" s="42">
        <v>20268</v>
      </c>
      <c r="M15" s="43">
        <v>9.8000000000000007</v>
      </c>
      <c r="N15" s="42">
        <v>18886</v>
      </c>
      <c r="O15" s="43">
        <v>10.5</v>
      </c>
      <c r="P15" s="42">
        <v>49539</v>
      </c>
      <c r="Q15" s="43">
        <v>11.1</v>
      </c>
      <c r="R15" s="44">
        <f t="shared" si="2"/>
        <v>2.6230541141586361</v>
      </c>
      <c r="S15" s="44">
        <f t="shared" si="3"/>
        <v>2.4441977501480165</v>
      </c>
      <c r="T15" s="45"/>
      <c r="U15" s="40" t="s">
        <v>3</v>
      </c>
      <c r="V15" s="42">
        <f t="shared" si="4"/>
        <v>34268</v>
      </c>
      <c r="W15" s="43">
        <v>10.9</v>
      </c>
      <c r="X15" s="42">
        <f t="shared" si="5"/>
        <v>30218</v>
      </c>
      <c r="Y15" s="43">
        <v>11.5</v>
      </c>
      <c r="Z15" s="42">
        <f t="shared" si="6"/>
        <v>64574</v>
      </c>
      <c r="AA15" s="43">
        <v>10.6</v>
      </c>
      <c r="AB15" s="44">
        <f t="shared" si="7"/>
        <v>2.136938248725925</v>
      </c>
      <c r="AC15" s="44">
        <f t="shared" si="8"/>
        <v>1.8843819306641765</v>
      </c>
    </row>
    <row r="16" spans="1:31" x14ac:dyDescent="0.25">
      <c r="A16" s="40" t="s">
        <v>4</v>
      </c>
      <c r="B16" s="42">
        <v>1935</v>
      </c>
      <c r="C16" s="43">
        <v>32.799999999999997</v>
      </c>
      <c r="D16" s="42">
        <v>615</v>
      </c>
      <c r="E16" s="43">
        <v>44.1</v>
      </c>
      <c r="F16" s="42">
        <v>988</v>
      </c>
      <c r="G16" s="43">
        <v>45.6</v>
      </c>
      <c r="H16" s="44">
        <f t="shared" si="0"/>
        <v>1.6065040650406504</v>
      </c>
      <c r="I16" s="44">
        <f t="shared" si="1"/>
        <v>0.51059431524547805</v>
      </c>
      <c r="J16" s="45"/>
      <c r="K16" s="40" t="s">
        <v>4</v>
      </c>
      <c r="L16" s="42">
        <v>4126</v>
      </c>
      <c r="M16" s="43">
        <v>27.3</v>
      </c>
      <c r="N16" s="42">
        <v>3174</v>
      </c>
      <c r="O16" s="43">
        <v>27.8</v>
      </c>
      <c r="P16" s="42">
        <v>9949</v>
      </c>
      <c r="Q16" s="43">
        <v>29.2</v>
      </c>
      <c r="R16" s="44">
        <f t="shared" si="2"/>
        <v>3.1345305608065535</v>
      </c>
      <c r="S16" s="44">
        <f t="shared" si="3"/>
        <v>2.4112942317014059</v>
      </c>
      <c r="T16" s="45"/>
      <c r="U16" s="40" t="s">
        <v>4</v>
      </c>
      <c r="V16" s="42">
        <f t="shared" si="4"/>
        <v>6061</v>
      </c>
      <c r="W16" s="43">
        <v>26.3</v>
      </c>
      <c r="X16" s="42">
        <f t="shared" si="5"/>
        <v>3789</v>
      </c>
      <c r="Y16" s="43">
        <v>28.7</v>
      </c>
      <c r="Z16" s="42">
        <f t="shared" si="6"/>
        <v>10937</v>
      </c>
      <c r="AA16" s="43">
        <v>29.2</v>
      </c>
      <c r="AB16" s="44">
        <f t="shared" si="7"/>
        <v>2.886513591976775</v>
      </c>
      <c r="AC16" s="44">
        <f t="shared" si="8"/>
        <v>1.8044877082989605</v>
      </c>
    </row>
    <row r="17" spans="1:29" x14ac:dyDescent="0.25">
      <c r="A17" s="40" t="s">
        <v>6</v>
      </c>
      <c r="B17" s="42">
        <v>704</v>
      </c>
      <c r="C17" s="43">
        <v>56.7</v>
      </c>
      <c r="D17" s="42">
        <v>17</v>
      </c>
      <c r="E17" s="43">
        <v>100</v>
      </c>
      <c r="F17" s="42">
        <v>303</v>
      </c>
      <c r="G17" s="43">
        <v>100</v>
      </c>
      <c r="H17" s="44">
        <f t="shared" si="0"/>
        <v>17.823529411764707</v>
      </c>
      <c r="I17" s="44">
        <f t="shared" si="1"/>
        <v>0.43039772727272729</v>
      </c>
      <c r="J17" s="45"/>
      <c r="K17" s="40" t="s">
        <v>6</v>
      </c>
      <c r="L17" s="42">
        <v>474</v>
      </c>
      <c r="M17" s="43">
        <v>66.400000000000006</v>
      </c>
      <c r="N17" s="42">
        <v>474</v>
      </c>
      <c r="O17" s="43">
        <v>66.400000000000006</v>
      </c>
      <c r="P17" s="42">
        <v>1457</v>
      </c>
      <c r="Q17" s="43">
        <v>65</v>
      </c>
      <c r="R17" s="44">
        <f t="shared" si="2"/>
        <v>3.0738396624472575</v>
      </c>
      <c r="S17" s="44">
        <f t="shared" si="3"/>
        <v>3.0738396624472575</v>
      </c>
      <c r="T17" s="45"/>
      <c r="U17" s="40" t="s">
        <v>6</v>
      </c>
      <c r="V17" s="42">
        <f t="shared" si="4"/>
        <v>1178</v>
      </c>
      <c r="W17" s="43">
        <v>60.9</v>
      </c>
      <c r="X17" s="42">
        <f t="shared" si="5"/>
        <v>491</v>
      </c>
      <c r="Y17" s="43">
        <v>72.5</v>
      </c>
      <c r="Z17" s="42">
        <f t="shared" si="6"/>
        <v>1760</v>
      </c>
      <c r="AA17" s="43">
        <v>73.5</v>
      </c>
      <c r="AB17" s="44">
        <f t="shared" si="7"/>
        <v>3.584521384928717</v>
      </c>
      <c r="AC17" s="44">
        <f t="shared" si="8"/>
        <v>1.4940577249575553</v>
      </c>
    </row>
    <row r="18" spans="1:29" x14ac:dyDescent="0.25">
      <c r="A18" s="40" t="s">
        <v>12</v>
      </c>
      <c r="B18" s="42">
        <v>7708</v>
      </c>
      <c r="C18" s="43">
        <v>12.5</v>
      </c>
      <c r="D18" s="42">
        <v>5136</v>
      </c>
      <c r="E18" s="43">
        <v>16.3</v>
      </c>
      <c r="F18" s="42">
        <v>17554</v>
      </c>
      <c r="G18" s="43">
        <v>19.3</v>
      </c>
      <c r="H18" s="44">
        <f t="shared" si="0"/>
        <v>3.4178348909657319</v>
      </c>
      <c r="I18" s="44">
        <f t="shared" si="1"/>
        <v>2.2773741567202905</v>
      </c>
      <c r="J18" s="45"/>
      <c r="K18" s="40" t="s">
        <v>12</v>
      </c>
      <c r="L18" s="42">
        <v>6236</v>
      </c>
      <c r="M18" s="43">
        <v>14.8</v>
      </c>
      <c r="N18" s="42">
        <v>5493</v>
      </c>
      <c r="O18" s="43">
        <v>16.5</v>
      </c>
      <c r="P18" s="42">
        <v>18133</v>
      </c>
      <c r="Q18" s="43">
        <v>16.399999999999999</v>
      </c>
      <c r="R18" s="44">
        <f t="shared" si="2"/>
        <v>3.3011105042781721</v>
      </c>
      <c r="S18" s="44">
        <f t="shared" si="3"/>
        <v>2.9077934573444515</v>
      </c>
      <c r="T18" s="45"/>
      <c r="U18" s="40" t="s">
        <v>12</v>
      </c>
      <c r="V18" s="42">
        <f t="shared" si="4"/>
        <v>13944</v>
      </c>
      <c r="W18" s="43">
        <v>10.7</v>
      </c>
      <c r="X18" s="42">
        <f t="shared" si="5"/>
        <v>10629</v>
      </c>
      <c r="Y18" s="43">
        <v>11.8</v>
      </c>
      <c r="Z18" s="42">
        <f t="shared" si="6"/>
        <v>35687</v>
      </c>
      <c r="AA18" s="43">
        <v>13.2</v>
      </c>
      <c r="AB18" s="44">
        <f t="shared" si="7"/>
        <v>3.3575124658951925</v>
      </c>
      <c r="AC18" s="44">
        <f t="shared" si="8"/>
        <v>2.5593086632243258</v>
      </c>
    </row>
    <row r="19" spans="1:29" x14ac:dyDescent="0.25">
      <c r="A19" s="40"/>
      <c r="B19" s="40"/>
      <c r="C19" s="48"/>
      <c r="D19" s="40"/>
      <c r="E19" s="48"/>
      <c r="F19" s="40"/>
      <c r="G19" s="48"/>
      <c r="H19" s="40"/>
      <c r="I19" s="40"/>
      <c r="J19" s="41"/>
      <c r="K19" s="40"/>
      <c r="L19" s="40"/>
      <c r="M19" s="48"/>
      <c r="N19" s="40"/>
      <c r="O19" s="48"/>
      <c r="P19" s="40"/>
      <c r="Q19" s="48"/>
      <c r="R19" s="40"/>
      <c r="S19" s="40"/>
      <c r="T19" s="41"/>
      <c r="U19" s="40"/>
      <c r="V19" s="40"/>
      <c r="W19" s="48"/>
      <c r="X19" s="40"/>
      <c r="Y19" s="48"/>
      <c r="Z19" s="40"/>
      <c r="AA19" s="48"/>
      <c r="AB19" s="40"/>
      <c r="AC19" s="40"/>
    </row>
    <row r="20" spans="1:29" ht="15.75" thickBot="1" x14ac:dyDescent="0.3">
      <c r="A20" s="50" t="s">
        <v>14</v>
      </c>
      <c r="B20" s="51">
        <v>255456</v>
      </c>
      <c r="C20" s="52">
        <v>4.7</v>
      </c>
      <c r="D20" s="51">
        <v>158472</v>
      </c>
      <c r="E20" s="52">
        <v>6.4</v>
      </c>
      <c r="F20" s="51">
        <v>295816</v>
      </c>
      <c r="G20" s="52">
        <v>6.6</v>
      </c>
      <c r="H20" s="53">
        <f t="shared" ref="H20" si="9">F20/D20</f>
        <v>1.8666767630874854</v>
      </c>
      <c r="I20" s="53">
        <f t="shared" ref="I20" si="10">F20/B20</f>
        <v>1.1579919829637981</v>
      </c>
      <c r="J20" s="54"/>
      <c r="K20" s="50" t="s">
        <v>14</v>
      </c>
      <c r="L20" s="51">
        <v>248214</v>
      </c>
      <c r="M20" s="52">
        <v>4.8</v>
      </c>
      <c r="N20" s="51">
        <v>218164</v>
      </c>
      <c r="O20" s="52">
        <v>4.9000000000000004</v>
      </c>
      <c r="P20" s="51">
        <v>776194</v>
      </c>
      <c r="Q20" s="52">
        <v>5.0999999999999996</v>
      </c>
      <c r="R20" s="53">
        <f t="shared" ref="R20" si="11">P20/N20</f>
        <v>3.5578463907885811</v>
      </c>
      <c r="S20" s="53">
        <f t="shared" ref="S20" si="12">P20/L20</f>
        <v>3.1271161175437325</v>
      </c>
      <c r="T20" s="54"/>
      <c r="U20" s="50" t="s">
        <v>14</v>
      </c>
      <c r="V20" s="51">
        <f>SUM(B20,L20)</f>
        <v>503670</v>
      </c>
      <c r="W20" s="52">
        <v>4.2</v>
      </c>
      <c r="X20" s="51">
        <f>SUM(D20,N20)</f>
        <v>376636</v>
      </c>
      <c r="Y20" s="52">
        <v>4.7</v>
      </c>
      <c r="Z20" s="51">
        <f t="shared" si="6"/>
        <v>1072010</v>
      </c>
      <c r="AA20" s="52">
        <v>4.5999999999999996</v>
      </c>
      <c r="AB20" s="53">
        <f>Z20/X20</f>
        <v>2.8462759799912911</v>
      </c>
      <c r="AC20" s="53">
        <f>Z20/V20</f>
        <v>2.1283975618956856</v>
      </c>
    </row>
    <row r="21" spans="1:29" x14ac:dyDescent="0.25">
      <c r="A21" s="1" t="s">
        <v>21</v>
      </c>
      <c r="K21" s="1"/>
      <c r="U21" s="1"/>
    </row>
    <row r="22" spans="1:29" ht="15.75" x14ac:dyDescent="0.25">
      <c r="A22" s="1" t="s">
        <v>22</v>
      </c>
      <c r="K22" s="1"/>
      <c r="U22" s="1"/>
      <c r="Z22" s="57"/>
      <c r="AA22" s="57"/>
    </row>
    <row r="23" spans="1:29" x14ac:dyDescent="0.25">
      <c r="A23" s="1" t="s">
        <v>23</v>
      </c>
      <c r="K23" s="1"/>
      <c r="U23" s="1"/>
      <c r="Z23" s="47"/>
    </row>
    <row r="24" spans="1:29" x14ac:dyDescent="0.25">
      <c r="A24" s="47"/>
      <c r="K24" s="47"/>
      <c r="U24" s="47"/>
    </row>
    <row r="25" spans="1:29" x14ac:dyDescent="0.25">
      <c r="K25" s="1"/>
      <c r="U25" s="1"/>
    </row>
    <row r="26" spans="1:29" x14ac:dyDescent="0.25">
      <c r="A26" s="1"/>
      <c r="K26" s="1"/>
      <c r="U26" s="1"/>
    </row>
    <row r="27" spans="1:29" s="31" customFormat="1" ht="15.75" thickBot="1" x14ac:dyDescent="0.3">
      <c r="A27" s="29" t="s">
        <v>76</v>
      </c>
      <c r="B27" s="30"/>
      <c r="C27" s="63"/>
      <c r="D27" s="30"/>
      <c r="E27" s="63"/>
      <c r="F27" s="30"/>
      <c r="G27" s="30"/>
      <c r="H27" s="30"/>
      <c r="I27" s="30"/>
      <c r="J27" s="29"/>
      <c r="K27" s="29"/>
      <c r="L27" s="30"/>
      <c r="M27" s="63"/>
      <c r="N27" s="30"/>
      <c r="O27" s="63"/>
      <c r="P27" s="30"/>
      <c r="Q27" s="30"/>
      <c r="R27" s="30"/>
      <c r="S27" s="30"/>
      <c r="T27" s="29"/>
      <c r="U27" s="29"/>
      <c r="V27" s="30"/>
      <c r="W27" s="30"/>
      <c r="X27" s="30"/>
      <c r="Y27" s="30"/>
      <c r="Z27" s="30"/>
      <c r="AA27" s="30"/>
      <c r="AB27" s="30"/>
      <c r="AC27" s="30"/>
    </row>
    <row r="28" spans="1:29" ht="16.5" customHeight="1" thickBot="1" x14ac:dyDescent="0.3">
      <c r="A28" s="32"/>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29"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29"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29" x14ac:dyDescent="0.25">
      <c r="A31" s="40" t="s">
        <v>24</v>
      </c>
      <c r="B31" s="42">
        <v>8611</v>
      </c>
      <c r="C31" s="46">
        <v>20</v>
      </c>
      <c r="D31" s="42">
        <v>4547</v>
      </c>
      <c r="E31" s="46">
        <v>33.5</v>
      </c>
      <c r="F31" s="42">
        <v>11424</v>
      </c>
      <c r="G31" s="46">
        <v>24.9</v>
      </c>
      <c r="H31" s="44">
        <f t="shared" ref="H31:H40" si="13">F31/D31</f>
        <v>2.5124257752364194</v>
      </c>
      <c r="I31" s="44">
        <f t="shared" ref="I31:I40" si="14">F31/B31</f>
        <v>1.3266751829055858</v>
      </c>
      <c r="J31" s="45"/>
      <c r="K31" s="40" t="s">
        <v>24</v>
      </c>
      <c r="L31" s="42">
        <v>5783</v>
      </c>
      <c r="M31" s="46">
        <v>21.4</v>
      </c>
      <c r="N31" s="42">
        <v>5244</v>
      </c>
      <c r="O31" s="46">
        <v>19.8</v>
      </c>
      <c r="P31" s="42">
        <v>23400</v>
      </c>
      <c r="Q31" s="46">
        <v>18.3</v>
      </c>
      <c r="R31" s="44">
        <f t="shared" ref="R31:R40" si="15">P31/N31</f>
        <v>4.4622425629290614</v>
      </c>
      <c r="S31" s="44">
        <f t="shared" ref="S31:S40" si="16">P31/L31</f>
        <v>4.0463427286875326</v>
      </c>
      <c r="T31" s="45"/>
      <c r="U31" s="40" t="s">
        <v>24</v>
      </c>
      <c r="V31" s="42">
        <f t="shared" ref="V31:V40" si="17">SUM(B31,L31)</f>
        <v>14394</v>
      </c>
      <c r="W31" s="46">
        <v>15.2</v>
      </c>
      <c r="X31" s="42">
        <f t="shared" ref="X31:X40" si="18">SUM(D31,N31)</f>
        <v>9791</v>
      </c>
      <c r="Y31" s="46">
        <v>18.8</v>
      </c>
      <c r="Z31" s="42">
        <f>SUM(F31,P31)</f>
        <v>34824</v>
      </c>
      <c r="AA31" s="46">
        <v>16.5</v>
      </c>
      <c r="AB31" s="44">
        <f t="shared" ref="AB31:AB40" si="19">Z31/X31</f>
        <v>3.556735777755081</v>
      </c>
      <c r="AC31" s="44">
        <f t="shared" ref="AC31:AC40" si="20">Z31/V31</f>
        <v>2.4193413922467695</v>
      </c>
    </row>
    <row r="32" spans="1:29" x14ac:dyDescent="0.25">
      <c r="A32" s="40" t="s">
        <v>25</v>
      </c>
      <c r="B32" s="42">
        <v>62459</v>
      </c>
      <c r="C32" s="46">
        <v>9.6999999999999993</v>
      </c>
      <c r="D32" s="42">
        <v>41472</v>
      </c>
      <c r="E32" s="46">
        <v>10.7</v>
      </c>
      <c r="F32" s="42">
        <v>56094</v>
      </c>
      <c r="G32" s="46">
        <v>10.9</v>
      </c>
      <c r="H32" s="44">
        <f t="shared" si="13"/>
        <v>1.3525752314814814</v>
      </c>
      <c r="I32" s="44">
        <f t="shared" si="14"/>
        <v>0.89809314910581339</v>
      </c>
      <c r="J32" s="45"/>
      <c r="K32" s="40" t="s">
        <v>25</v>
      </c>
      <c r="L32" s="42">
        <v>64541</v>
      </c>
      <c r="M32" s="46">
        <v>7.8</v>
      </c>
      <c r="N32" s="42">
        <v>57329</v>
      </c>
      <c r="O32" s="46">
        <v>7.6</v>
      </c>
      <c r="P32" s="42">
        <v>193808</v>
      </c>
      <c r="Q32" s="46">
        <v>7.4</v>
      </c>
      <c r="R32" s="44">
        <f t="shared" si="15"/>
        <v>3.3806276055748401</v>
      </c>
      <c r="S32" s="44">
        <f t="shared" si="16"/>
        <v>3.0028663950047259</v>
      </c>
      <c r="T32" s="45"/>
      <c r="U32" s="40" t="s">
        <v>25</v>
      </c>
      <c r="V32" s="42">
        <f t="shared" si="17"/>
        <v>127000</v>
      </c>
      <c r="W32" s="46">
        <v>8.1999999999999993</v>
      </c>
      <c r="X32" s="42">
        <f t="shared" si="18"/>
        <v>98801</v>
      </c>
      <c r="Y32" s="46">
        <v>8.1</v>
      </c>
      <c r="Z32" s="42">
        <f t="shared" ref="Z32:Z42" si="21">SUM(F32,P32)</f>
        <v>249902</v>
      </c>
      <c r="AA32" s="46">
        <v>7.1</v>
      </c>
      <c r="AB32" s="44">
        <f t="shared" si="19"/>
        <v>2.5293468689588163</v>
      </c>
      <c r="AC32" s="44">
        <f t="shared" si="20"/>
        <v>1.967732283464567</v>
      </c>
    </row>
    <row r="33" spans="1:29" x14ac:dyDescent="0.25">
      <c r="A33" s="40" t="s">
        <v>26</v>
      </c>
      <c r="B33" s="42">
        <v>16684</v>
      </c>
      <c r="C33" s="46">
        <v>17</v>
      </c>
      <c r="D33" s="42">
        <v>9650</v>
      </c>
      <c r="E33" s="46">
        <v>20.399999999999999</v>
      </c>
      <c r="F33" s="42">
        <v>17556</v>
      </c>
      <c r="G33" s="46">
        <v>15.4</v>
      </c>
      <c r="H33" s="44">
        <f t="shared" si="13"/>
        <v>1.8192746113989637</v>
      </c>
      <c r="I33" s="44">
        <f t="shared" si="14"/>
        <v>1.0522656437305202</v>
      </c>
      <c r="J33" s="45"/>
      <c r="K33" s="40" t="s">
        <v>26</v>
      </c>
      <c r="L33" s="42">
        <v>19855</v>
      </c>
      <c r="M33" s="46">
        <v>20.9</v>
      </c>
      <c r="N33" s="42">
        <v>17342</v>
      </c>
      <c r="O33" s="46">
        <v>23.5</v>
      </c>
      <c r="P33" s="42">
        <v>54935</v>
      </c>
      <c r="Q33" s="46">
        <v>22.4</v>
      </c>
      <c r="R33" s="44">
        <f t="shared" si="15"/>
        <v>3.1677430515511475</v>
      </c>
      <c r="S33" s="44">
        <f t="shared" si="16"/>
        <v>2.7668093679174013</v>
      </c>
      <c r="T33" s="45"/>
      <c r="U33" s="40" t="s">
        <v>26</v>
      </c>
      <c r="V33" s="42">
        <f t="shared" si="17"/>
        <v>36539</v>
      </c>
      <c r="W33" s="46">
        <v>15.9</v>
      </c>
      <c r="X33" s="42">
        <f t="shared" si="18"/>
        <v>26992</v>
      </c>
      <c r="Y33" s="46">
        <v>18.600000000000001</v>
      </c>
      <c r="Z33" s="42">
        <f t="shared" si="21"/>
        <v>72491</v>
      </c>
      <c r="AA33" s="46">
        <v>17.899999999999999</v>
      </c>
      <c r="AB33" s="44">
        <f t="shared" si="19"/>
        <v>2.6856475992886781</v>
      </c>
      <c r="AC33" s="44">
        <f t="shared" si="20"/>
        <v>1.9839349735898628</v>
      </c>
    </row>
    <row r="34" spans="1:29" x14ac:dyDescent="0.25">
      <c r="A34" s="40" t="s">
        <v>27</v>
      </c>
      <c r="B34" s="42">
        <v>11707</v>
      </c>
      <c r="C34" s="46">
        <v>10.6</v>
      </c>
      <c r="D34" s="42">
        <v>7875</v>
      </c>
      <c r="E34" s="46">
        <v>11.6</v>
      </c>
      <c r="F34" s="42">
        <v>25259</v>
      </c>
      <c r="G34" s="46">
        <v>12.5</v>
      </c>
      <c r="H34" s="44">
        <f t="shared" si="13"/>
        <v>3.2074920634920634</v>
      </c>
      <c r="I34" s="44">
        <f t="shared" si="14"/>
        <v>2.1575980182796619</v>
      </c>
      <c r="J34" s="45"/>
      <c r="K34" s="40" t="s">
        <v>27</v>
      </c>
      <c r="L34" s="42">
        <v>7331</v>
      </c>
      <c r="M34" s="46">
        <v>16.600000000000001</v>
      </c>
      <c r="N34" s="42">
        <v>6089</v>
      </c>
      <c r="O34" s="46">
        <v>16.5</v>
      </c>
      <c r="P34" s="42">
        <v>22507</v>
      </c>
      <c r="Q34" s="46">
        <v>16.5</v>
      </c>
      <c r="R34" s="44">
        <f t="shared" si="15"/>
        <v>3.6963376580719332</v>
      </c>
      <c r="S34" s="44">
        <f t="shared" si="16"/>
        <v>3.0701132178420405</v>
      </c>
      <c r="T34" s="45"/>
      <c r="U34" s="40" t="s">
        <v>27</v>
      </c>
      <c r="V34" s="42">
        <f t="shared" si="17"/>
        <v>19038</v>
      </c>
      <c r="W34" s="46">
        <v>11.7</v>
      </c>
      <c r="X34" s="42">
        <f t="shared" si="18"/>
        <v>13964</v>
      </c>
      <c r="Y34" s="46">
        <v>11.8</v>
      </c>
      <c r="Z34" s="42">
        <f t="shared" si="21"/>
        <v>47766</v>
      </c>
      <c r="AA34" s="46">
        <v>12.4</v>
      </c>
      <c r="AB34" s="44">
        <f t="shared" si="19"/>
        <v>3.4206531079919795</v>
      </c>
      <c r="AC34" s="44">
        <f t="shared" si="20"/>
        <v>2.5089820359281436</v>
      </c>
    </row>
    <row r="35" spans="1:29" x14ac:dyDescent="0.25">
      <c r="A35" s="40" t="s">
        <v>28</v>
      </c>
      <c r="B35" s="42">
        <v>85577</v>
      </c>
      <c r="C35" s="46">
        <v>10.5</v>
      </c>
      <c r="D35" s="42">
        <v>63069</v>
      </c>
      <c r="E35" s="46">
        <v>13.2</v>
      </c>
      <c r="F35" s="42">
        <v>118000</v>
      </c>
      <c r="G35" s="46">
        <v>14.4</v>
      </c>
      <c r="H35" s="44">
        <f t="shared" si="13"/>
        <v>1.8709667189903123</v>
      </c>
      <c r="I35" s="44">
        <f t="shared" si="14"/>
        <v>1.3788751650560314</v>
      </c>
      <c r="J35" s="45"/>
      <c r="K35" s="40" t="s">
        <v>28</v>
      </c>
      <c r="L35" s="42">
        <v>74271</v>
      </c>
      <c r="M35" s="46">
        <v>11.7</v>
      </c>
      <c r="N35" s="42">
        <v>59762</v>
      </c>
      <c r="O35" s="46">
        <v>12.5</v>
      </c>
      <c r="P35" s="42">
        <v>218839</v>
      </c>
      <c r="Q35" s="46">
        <v>12.6</v>
      </c>
      <c r="R35" s="44">
        <f t="shared" si="15"/>
        <v>3.6618419731602021</v>
      </c>
      <c r="S35" s="44">
        <f t="shared" si="16"/>
        <v>2.9464932477009871</v>
      </c>
      <c r="T35" s="45"/>
      <c r="U35" s="40" t="s">
        <v>28</v>
      </c>
      <c r="V35" s="42">
        <f t="shared" si="17"/>
        <v>159848</v>
      </c>
      <c r="W35" s="46">
        <v>9.9</v>
      </c>
      <c r="X35" s="42">
        <f t="shared" si="18"/>
        <v>122831</v>
      </c>
      <c r="Y35" s="46">
        <v>11</v>
      </c>
      <c r="Z35" s="42">
        <f t="shared" si="21"/>
        <v>336839</v>
      </c>
      <c r="AA35" s="46">
        <v>10.9</v>
      </c>
      <c r="AB35" s="44">
        <f t="shared" si="19"/>
        <v>2.7422963258460813</v>
      </c>
      <c r="AC35" s="44">
        <f t="shared" si="20"/>
        <v>2.1072456333516842</v>
      </c>
    </row>
    <row r="36" spans="1:29" x14ac:dyDescent="0.25">
      <c r="A36" s="40" t="s">
        <v>29</v>
      </c>
      <c r="B36" s="42">
        <v>29616</v>
      </c>
      <c r="C36" s="46">
        <v>8.3000000000000007</v>
      </c>
      <c r="D36" s="42">
        <v>11545</v>
      </c>
      <c r="E36" s="46">
        <v>16.600000000000001</v>
      </c>
      <c r="F36" s="42">
        <v>20152</v>
      </c>
      <c r="G36" s="46">
        <v>17.899999999999999</v>
      </c>
      <c r="H36" s="44">
        <f t="shared" si="13"/>
        <v>1.7455175400606322</v>
      </c>
      <c r="I36" s="44">
        <f t="shared" si="14"/>
        <v>0.68044300378173961</v>
      </c>
      <c r="J36" s="45"/>
      <c r="K36" s="40" t="s">
        <v>29</v>
      </c>
      <c r="L36" s="42">
        <v>38802</v>
      </c>
      <c r="M36" s="46">
        <v>9.1</v>
      </c>
      <c r="N36" s="42">
        <v>38189</v>
      </c>
      <c r="O36" s="46">
        <v>9.4</v>
      </c>
      <c r="P36" s="42">
        <v>142975</v>
      </c>
      <c r="Q36" s="46">
        <v>11.4</v>
      </c>
      <c r="R36" s="44">
        <f t="shared" si="15"/>
        <v>3.743879127497447</v>
      </c>
      <c r="S36" s="44">
        <f t="shared" si="16"/>
        <v>3.6847327457347561</v>
      </c>
      <c r="T36" s="45"/>
      <c r="U36" s="40" t="s">
        <v>29</v>
      </c>
      <c r="V36" s="42">
        <f t="shared" si="17"/>
        <v>68418</v>
      </c>
      <c r="W36" s="46">
        <v>7.1</v>
      </c>
      <c r="X36" s="42">
        <f t="shared" si="18"/>
        <v>49734</v>
      </c>
      <c r="Y36" s="46">
        <v>9</v>
      </c>
      <c r="Z36" s="42">
        <f t="shared" si="21"/>
        <v>163127</v>
      </c>
      <c r="AA36" s="46">
        <v>11</v>
      </c>
      <c r="AB36" s="44">
        <f t="shared" si="19"/>
        <v>3.2799895443760807</v>
      </c>
      <c r="AC36" s="44">
        <f t="shared" si="20"/>
        <v>2.3842702212867959</v>
      </c>
    </row>
    <row r="37" spans="1:29" x14ac:dyDescent="0.25">
      <c r="A37" s="40" t="s">
        <v>52</v>
      </c>
      <c r="B37" s="42">
        <v>704</v>
      </c>
      <c r="C37" s="46">
        <v>56.7</v>
      </c>
      <c r="D37" s="42">
        <v>17</v>
      </c>
      <c r="E37" s="46">
        <v>100</v>
      </c>
      <c r="F37" s="42">
        <v>303</v>
      </c>
      <c r="G37" s="46">
        <v>100</v>
      </c>
      <c r="H37" s="44">
        <f t="shared" si="13"/>
        <v>17.823529411764707</v>
      </c>
      <c r="I37" s="44">
        <f t="shared" si="14"/>
        <v>0.43039772727272729</v>
      </c>
      <c r="J37" s="45"/>
      <c r="K37" s="40" t="s">
        <v>52</v>
      </c>
      <c r="L37" s="42">
        <v>474</v>
      </c>
      <c r="M37" s="46">
        <v>66.400000000000006</v>
      </c>
      <c r="N37" s="42">
        <v>474</v>
      </c>
      <c r="O37" s="46">
        <v>66.400000000000006</v>
      </c>
      <c r="P37" s="42">
        <v>1457</v>
      </c>
      <c r="Q37" s="46">
        <v>65</v>
      </c>
      <c r="R37" s="44">
        <f t="shared" si="15"/>
        <v>3.0738396624472575</v>
      </c>
      <c r="S37" s="44">
        <f t="shared" si="16"/>
        <v>3.0738396624472575</v>
      </c>
      <c r="T37" s="45"/>
      <c r="U37" s="40" t="s">
        <v>52</v>
      </c>
      <c r="V37" s="42">
        <f t="shared" si="17"/>
        <v>1178</v>
      </c>
      <c r="W37" s="46">
        <v>60.9</v>
      </c>
      <c r="X37" s="42">
        <f t="shared" si="18"/>
        <v>491</v>
      </c>
      <c r="Y37" s="46">
        <v>72.5</v>
      </c>
      <c r="Z37" s="42">
        <f t="shared" si="21"/>
        <v>1760</v>
      </c>
      <c r="AA37" s="46">
        <v>73.5</v>
      </c>
      <c r="AB37" s="44">
        <f t="shared" si="19"/>
        <v>3.584521384928717</v>
      </c>
      <c r="AC37" s="44">
        <f t="shared" si="20"/>
        <v>1.4940577249575553</v>
      </c>
    </row>
    <row r="38" spans="1:29" x14ac:dyDescent="0.25">
      <c r="A38" s="40" t="s">
        <v>32</v>
      </c>
      <c r="B38" s="42">
        <v>19728</v>
      </c>
      <c r="C38" s="46">
        <v>12.5</v>
      </c>
      <c r="D38" s="42">
        <v>6736</v>
      </c>
      <c r="E38" s="46">
        <v>15</v>
      </c>
      <c r="F38" s="42">
        <v>9559</v>
      </c>
      <c r="G38" s="46">
        <v>15.5</v>
      </c>
      <c r="H38" s="44">
        <f t="shared" si="13"/>
        <v>1.4190914489311164</v>
      </c>
      <c r="I38" s="44">
        <f t="shared" si="14"/>
        <v>0.48453974047039738</v>
      </c>
      <c r="J38" s="45"/>
      <c r="K38" s="40" t="s">
        <v>32</v>
      </c>
      <c r="L38" s="42">
        <v>22637</v>
      </c>
      <c r="M38" s="46">
        <v>12.1</v>
      </c>
      <c r="N38" s="42">
        <v>21473</v>
      </c>
      <c r="O38" s="46">
        <v>13.1</v>
      </c>
      <c r="P38" s="42">
        <v>74668</v>
      </c>
      <c r="Q38" s="46">
        <v>14</v>
      </c>
      <c r="R38" s="44">
        <f t="shared" si="15"/>
        <v>3.4772970707399993</v>
      </c>
      <c r="S38" s="44">
        <f t="shared" si="16"/>
        <v>3.2984936166453154</v>
      </c>
      <c r="T38" s="45"/>
      <c r="U38" s="40" t="s">
        <v>32</v>
      </c>
      <c r="V38" s="42">
        <f t="shared" si="17"/>
        <v>42365</v>
      </c>
      <c r="W38" s="46">
        <v>9.8000000000000007</v>
      </c>
      <c r="X38" s="42">
        <f t="shared" si="18"/>
        <v>28209</v>
      </c>
      <c r="Y38" s="46">
        <v>11.5</v>
      </c>
      <c r="Z38" s="42">
        <f t="shared" si="21"/>
        <v>84227</v>
      </c>
      <c r="AA38" s="46">
        <v>12.8</v>
      </c>
      <c r="AB38" s="44">
        <f t="shared" si="19"/>
        <v>2.9858201283278385</v>
      </c>
      <c r="AC38" s="44">
        <f t="shared" si="20"/>
        <v>1.9881269916204414</v>
      </c>
    </row>
    <row r="39" spans="1:29" x14ac:dyDescent="0.25">
      <c r="A39" s="40" t="s">
        <v>30</v>
      </c>
      <c r="B39" s="42">
        <v>12175</v>
      </c>
      <c r="C39" s="46">
        <v>14.6</v>
      </c>
      <c r="D39" s="42">
        <v>7035</v>
      </c>
      <c r="E39" s="46">
        <v>17.600000000000001</v>
      </c>
      <c r="F39" s="42">
        <v>20958</v>
      </c>
      <c r="G39" s="46">
        <v>17.899999999999999</v>
      </c>
      <c r="H39" s="44">
        <f t="shared" si="13"/>
        <v>2.9791044776119402</v>
      </c>
      <c r="I39" s="44">
        <f t="shared" si="14"/>
        <v>1.7213963039014373</v>
      </c>
      <c r="J39" s="45"/>
      <c r="K39" s="40" t="s">
        <v>30</v>
      </c>
      <c r="L39" s="42">
        <v>8090</v>
      </c>
      <c r="M39" s="46">
        <v>17.100000000000001</v>
      </c>
      <c r="N39" s="42">
        <v>7107</v>
      </c>
      <c r="O39" s="46">
        <v>19.2</v>
      </c>
      <c r="P39" s="42">
        <v>25960</v>
      </c>
      <c r="Q39" s="46">
        <v>20.9</v>
      </c>
      <c r="R39" s="44">
        <f t="shared" si="15"/>
        <v>3.6527367384269032</v>
      </c>
      <c r="S39" s="44">
        <f t="shared" si="16"/>
        <v>3.2088998763906056</v>
      </c>
      <c r="T39" s="45"/>
      <c r="U39" s="40" t="s">
        <v>30</v>
      </c>
      <c r="V39" s="42">
        <f t="shared" si="17"/>
        <v>20265</v>
      </c>
      <c r="W39" s="46">
        <v>13.2</v>
      </c>
      <c r="X39" s="42">
        <f t="shared" si="18"/>
        <v>14142</v>
      </c>
      <c r="Y39" s="46">
        <v>13.3</v>
      </c>
      <c r="Z39" s="42">
        <f t="shared" si="21"/>
        <v>46918</v>
      </c>
      <c r="AA39" s="46">
        <v>14.6</v>
      </c>
      <c r="AB39" s="44">
        <f t="shared" si="19"/>
        <v>3.3176354122472067</v>
      </c>
      <c r="AC39" s="44">
        <f t="shared" si="20"/>
        <v>2.3152232913890947</v>
      </c>
    </row>
    <row r="40" spans="1:29" x14ac:dyDescent="0.25">
      <c r="A40" s="40" t="s">
        <v>31</v>
      </c>
      <c r="B40" s="42">
        <v>8195</v>
      </c>
      <c r="C40" s="46">
        <v>17</v>
      </c>
      <c r="D40" s="42">
        <v>6525</v>
      </c>
      <c r="E40" s="46">
        <v>16.600000000000001</v>
      </c>
      <c r="F40" s="42">
        <v>16511</v>
      </c>
      <c r="G40" s="46">
        <v>18.399999999999999</v>
      </c>
      <c r="H40" s="44">
        <f t="shared" si="13"/>
        <v>2.5304214559386975</v>
      </c>
      <c r="I40" s="44">
        <f t="shared" si="14"/>
        <v>2.0147651006711409</v>
      </c>
      <c r="J40" s="45"/>
      <c r="K40" s="40" t="s">
        <v>31</v>
      </c>
      <c r="L40" s="42">
        <v>6430</v>
      </c>
      <c r="M40" s="46">
        <v>16.7</v>
      </c>
      <c r="N40" s="42">
        <v>5157</v>
      </c>
      <c r="O40" s="46">
        <v>18.2</v>
      </c>
      <c r="P40" s="42">
        <v>17644</v>
      </c>
      <c r="Q40" s="46">
        <v>20.3</v>
      </c>
      <c r="R40" s="44">
        <f t="shared" si="15"/>
        <v>3.4213690129920495</v>
      </c>
      <c r="S40" s="44">
        <f t="shared" si="16"/>
        <v>2.7440124416796268</v>
      </c>
      <c r="T40" s="45"/>
      <c r="U40" s="40" t="s">
        <v>31</v>
      </c>
      <c r="V40" s="42">
        <f t="shared" si="17"/>
        <v>14625</v>
      </c>
      <c r="W40" s="46">
        <v>15.5</v>
      </c>
      <c r="X40" s="42">
        <f t="shared" si="18"/>
        <v>11682</v>
      </c>
      <c r="Y40" s="46">
        <v>14.9</v>
      </c>
      <c r="Z40" s="42">
        <f t="shared" si="21"/>
        <v>34155</v>
      </c>
      <c r="AA40" s="46">
        <v>15.9</v>
      </c>
      <c r="AB40" s="44">
        <f t="shared" si="19"/>
        <v>2.9237288135593222</v>
      </c>
      <c r="AC40" s="44">
        <f t="shared" si="20"/>
        <v>2.3353846153846152</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255456</v>
      </c>
      <c r="C42" s="59">
        <v>4.7</v>
      </c>
      <c r="D42" s="55">
        <v>158472</v>
      </c>
      <c r="E42" s="59">
        <v>6.4</v>
      </c>
      <c r="F42" s="55">
        <v>295816</v>
      </c>
      <c r="G42" s="59">
        <v>6.6</v>
      </c>
      <c r="H42" s="53">
        <f t="shared" ref="H42" si="22">F42/D42</f>
        <v>1.8666767630874854</v>
      </c>
      <c r="I42" s="53">
        <f t="shared" ref="I42" si="23">F42/B42</f>
        <v>1.1579919829637981</v>
      </c>
      <c r="J42" s="54"/>
      <c r="K42" s="50" t="s">
        <v>14</v>
      </c>
      <c r="L42" s="55">
        <v>248214</v>
      </c>
      <c r="M42" s="59">
        <v>4.8</v>
      </c>
      <c r="N42" s="55">
        <v>218164</v>
      </c>
      <c r="O42" s="59">
        <v>4.9000000000000004</v>
      </c>
      <c r="P42" s="55">
        <v>776194</v>
      </c>
      <c r="Q42" s="59">
        <v>5.0999999999999996</v>
      </c>
      <c r="R42" s="53">
        <f t="shared" ref="R42" si="24">P42/N42</f>
        <v>3.5578463907885811</v>
      </c>
      <c r="S42" s="53">
        <f t="shared" ref="S42" si="25">P42/L42</f>
        <v>3.1271161175437325</v>
      </c>
      <c r="T42" s="54"/>
      <c r="U42" s="50" t="s">
        <v>14</v>
      </c>
      <c r="V42" s="55">
        <f>SUM(B42,L42)</f>
        <v>503670</v>
      </c>
      <c r="W42" s="60">
        <v>4.2</v>
      </c>
      <c r="X42" s="55">
        <f>SUM(D42,N42)</f>
        <v>376636</v>
      </c>
      <c r="Y42" s="60">
        <v>4.7</v>
      </c>
      <c r="Z42" s="55">
        <f t="shared" si="21"/>
        <v>1072010</v>
      </c>
      <c r="AA42" s="60">
        <v>4.5999999999999996</v>
      </c>
      <c r="AB42" s="53">
        <f>Z42/X42</f>
        <v>2.8462759799912911</v>
      </c>
      <c r="AC42" s="53">
        <f>Z42/V42</f>
        <v>2.1283975618956856</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A46" s="47"/>
      <c r="K46" s="47"/>
      <c r="U46" s="47"/>
    </row>
    <row r="47" spans="1:29" x14ac:dyDescent="0.25">
      <c r="B47" s="61">
        <f>B20-B42</f>
        <v>0</v>
      </c>
      <c r="C47" s="61">
        <f t="shared" ref="C47:AC47" si="26">C20-C42</f>
        <v>0</v>
      </c>
      <c r="D47" s="61">
        <f t="shared" si="26"/>
        <v>0</v>
      </c>
      <c r="E47" s="61">
        <f t="shared" si="26"/>
        <v>0</v>
      </c>
      <c r="F47" s="61">
        <f t="shared" si="26"/>
        <v>0</v>
      </c>
      <c r="G47" s="61">
        <f t="shared" si="26"/>
        <v>0</v>
      </c>
      <c r="H47" s="61">
        <f t="shared" si="26"/>
        <v>0</v>
      </c>
      <c r="I47" s="61">
        <f t="shared" si="26"/>
        <v>0</v>
      </c>
      <c r="J47" s="62"/>
      <c r="K47" s="35" t="e">
        <f t="shared" si="26"/>
        <v>#VALUE!</v>
      </c>
      <c r="L47" s="61">
        <f t="shared" si="26"/>
        <v>0</v>
      </c>
      <c r="M47" s="61">
        <f t="shared" si="26"/>
        <v>0</v>
      </c>
      <c r="N47" s="61">
        <f t="shared" si="26"/>
        <v>0</v>
      </c>
      <c r="O47" s="61">
        <f t="shared" si="26"/>
        <v>0</v>
      </c>
      <c r="P47" s="61">
        <f t="shared" si="26"/>
        <v>0</v>
      </c>
      <c r="Q47" s="61">
        <f t="shared" si="26"/>
        <v>0</v>
      </c>
      <c r="R47" s="61">
        <f t="shared" si="26"/>
        <v>0</v>
      </c>
      <c r="S47" s="61">
        <f t="shared" si="26"/>
        <v>0</v>
      </c>
      <c r="T47" s="62"/>
      <c r="U47" s="35" t="e">
        <f t="shared" si="26"/>
        <v>#VALUE!</v>
      </c>
      <c r="V47" s="61">
        <f t="shared" si="26"/>
        <v>0</v>
      </c>
      <c r="W47" s="61"/>
      <c r="X47" s="61">
        <f t="shared" si="26"/>
        <v>0</v>
      </c>
      <c r="Y47" s="61"/>
      <c r="Z47" s="61">
        <f t="shared" si="26"/>
        <v>0</v>
      </c>
      <c r="AA47" s="61"/>
      <c r="AB47" s="61">
        <f t="shared" si="26"/>
        <v>0</v>
      </c>
      <c r="AC47" s="61">
        <f t="shared" si="26"/>
        <v>0</v>
      </c>
    </row>
    <row r="49" spans="11:21" x14ac:dyDescent="0.25">
      <c r="K49" s="47"/>
      <c r="U49" s="47"/>
    </row>
    <row r="50" spans="11:21" x14ac:dyDescent="0.25">
      <c r="K50" s="47"/>
      <c r="U50" s="47"/>
    </row>
    <row r="51" spans="11:21" x14ac:dyDescent="0.25">
      <c r="K51" s="47"/>
      <c r="U51" s="47"/>
    </row>
    <row r="52" spans="11:21" x14ac:dyDescent="0.25">
      <c r="K52" s="47"/>
      <c r="U52" s="47"/>
    </row>
    <row r="53" spans="11:21" x14ac:dyDescent="0.25">
      <c r="K53" s="47"/>
      <c r="U53" s="47"/>
    </row>
    <row r="54" spans="11:21" x14ac:dyDescent="0.25">
      <c r="K54" s="47"/>
      <c r="U54" s="47"/>
    </row>
    <row r="55" spans="11:21" x14ac:dyDescent="0.25">
      <c r="K55" s="47"/>
      <c r="U55" s="47"/>
    </row>
    <row r="56" spans="11:21" x14ac:dyDescent="0.25">
      <c r="K56" s="47"/>
      <c r="U56" s="47"/>
    </row>
    <row r="57" spans="11:21" x14ac:dyDescent="0.25">
      <c r="K57" s="47"/>
      <c r="U57" s="47"/>
    </row>
    <row r="58" spans="11:21" x14ac:dyDescent="0.25">
      <c r="K58" s="47"/>
      <c r="U58" s="47"/>
    </row>
  </sheetData>
  <mergeCells count="12">
    <mergeCell ref="A2:A3"/>
    <mergeCell ref="B2:I2"/>
    <mergeCell ref="L2:S2"/>
    <mergeCell ref="V2:AC2"/>
    <mergeCell ref="A28:A29"/>
    <mergeCell ref="B28:I28"/>
    <mergeCell ref="L28:S28"/>
    <mergeCell ref="V28:AC28"/>
    <mergeCell ref="K2:K3"/>
    <mergeCell ref="U2:U3"/>
    <mergeCell ref="K28:K29"/>
    <mergeCell ref="U28:U2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workbookViewId="0">
      <selection activeCell="O30" sqref="O30"/>
    </sheetView>
  </sheetViews>
  <sheetFormatPr defaultColWidth="9.140625" defaultRowHeight="15" x14ac:dyDescent="0.25"/>
  <cols>
    <col min="1" max="1" width="32.7109375" style="35" customWidth="1"/>
    <col min="2" max="2" width="11.5703125" style="35" customWidth="1"/>
    <col min="3" max="3" width="11.5703125" style="64" customWidth="1"/>
    <col min="4" max="4" width="11.5703125" style="35" customWidth="1"/>
    <col min="5" max="5" width="11.5703125" style="64" customWidth="1"/>
    <col min="6" max="9" width="11.5703125" style="35" customWidth="1"/>
    <col min="10" max="10" width="11.5703125" style="47" customWidth="1"/>
    <col min="11" max="11" width="32.7109375" style="35" customWidth="1"/>
    <col min="12" max="12" width="11.5703125" style="35" customWidth="1"/>
    <col min="13" max="13" width="11.5703125" style="64" customWidth="1"/>
    <col min="14" max="14" width="11.5703125" style="35" customWidth="1"/>
    <col min="15" max="15" width="11.5703125" style="64" customWidth="1"/>
    <col min="16"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1" s="31" customFormat="1" ht="15.75" thickBot="1" x14ac:dyDescent="0.3">
      <c r="A1" s="29" t="s">
        <v>77</v>
      </c>
      <c r="B1" s="30"/>
      <c r="C1" s="63"/>
      <c r="D1" s="30"/>
      <c r="E1" s="63"/>
      <c r="F1" s="30"/>
      <c r="G1" s="30"/>
      <c r="H1" s="30"/>
      <c r="I1" s="30"/>
      <c r="J1" s="29"/>
      <c r="K1" s="29"/>
      <c r="L1" s="30"/>
      <c r="M1" s="63"/>
      <c r="N1" s="30"/>
      <c r="O1" s="63"/>
      <c r="P1" s="30"/>
      <c r="Q1" s="30"/>
      <c r="R1" s="30"/>
      <c r="S1" s="30"/>
      <c r="T1" s="29"/>
      <c r="U1" s="29"/>
      <c r="V1" s="30"/>
      <c r="W1" s="30"/>
      <c r="X1" s="30"/>
      <c r="Y1" s="30"/>
      <c r="Z1" s="30"/>
      <c r="AA1" s="30"/>
      <c r="AB1" s="30"/>
      <c r="AC1" s="30"/>
    </row>
    <row r="2" spans="1:31" ht="16.5" customHeight="1"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1"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1"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1" x14ac:dyDescent="0.25">
      <c r="A5" s="40" t="s">
        <v>43</v>
      </c>
      <c r="B5" s="42">
        <v>8724</v>
      </c>
      <c r="C5" s="43">
        <v>35.9</v>
      </c>
      <c r="D5" s="42">
        <v>8269</v>
      </c>
      <c r="E5" s="43">
        <v>37.9</v>
      </c>
      <c r="F5" s="42">
        <v>17382</v>
      </c>
      <c r="G5" s="43">
        <v>40.9</v>
      </c>
      <c r="H5" s="44">
        <f t="shared" ref="H5:H18" si="0">F5/D5</f>
        <v>2.1020679646873868</v>
      </c>
      <c r="I5" s="44">
        <f t="shared" ref="I5:I18" si="1">F5/B5</f>
        <v>1.9924346629986245</v>
      </c>
      <c r="J5" s="45"/>
      <c r="K5" s="40" t="s">
        <v>43</v>
      </c>
      <c r="L5" s="42">
        <v>5030</v>
      </c>
      <c r="M5" s="43">
        <v>39.200000000000003</v>
      </c>
      <c r="N5" s="42">
        <v>4735</v>
      </c>
      <c r="O5" s="43">
        <v>40.6</v>
      </c>
      <c r="P5" s="42">
        <v>11566</v>
      </c>
      <c r="Q5" s="43">
        <v>38.1</v>
      </c>
      <c r="R5" s="44">
        <f t="shared" ref="R5:R18" si="2">P5/N5</f>
        <v>2.4426610348468847</v>
      </c>
      <c r="S5" s="44">
        <f t="shared" ref="S5:S18" si="3">P5/L5</f>
        <v>2.2994035785288269</v>
      </c>
      <c r="T5" s="45"/>
      <c r="U5" s="40" t="s">
        <v>43</v>
      </c>
      <c r="V5" s="42">
        <f t="shared" ref="V5:V18" si="4">SUM(B5,L5)</f>
        <v>13754</v>
      </c>
      <c r="W5" s="43">
        <v>35.700000000000003</v>
      </c>
      <c r="X5" s="42">
        <f t="shared" ref="X5:X18" si="5">SUM(D5,N5)</f>
        <v>13004</v>
      </c>
      <c r="Y5" s="43">
        <v>37.5</v>
      </c>
      <c r="Z5" s="42">
        <f>SUM(F5,P5)</f>
        <v>28948</v>
      </c>
      <c r="AA5" s="43">
        <v>38.799999999999997</v>
      </c>
      <c r="AB5" s="44">
        <f>Z5/X5</f>
        <v>2.2260842817594586</v>
      </c>
      <c r="AC5" s="44">
        <f>Z5/V5</f>
        <v>2.1046968154718626</v>
      </c>
    </row>
    <row r="6" spans="1:31" x14ac:dyDescent="0.25">
      <c r="A6" s="40" t="s">
        <v>44</v>
      </c>
      <c r="B6" s="42">
        <v>7627</v>
      </c>
      <c r="C6" s="43">
        <v>36.700000000000003</v>
      </c>
      <c r="D6" s="42">
        <v>3587</v>
      </c>
      <c r="E6" s="43">
        <v>45.2</v>
      </c>
      <c r="F6" s="42">
        <v>5757</v>
      </c>
      <c r="G6" s="43">
        <v>69.599999999999994</v>
      </c>
      <c r="H6" s="44">
        <f t="shared" si="0"/>
        <v>1.6049623640925565</v>
      </c>
      <c r="I6" s="44">
        <f t="shared" si="1"/>
        <v>0.75481840828635116</v>
      </c>
      <c r="J6" s="45"/>
      <c r="K6" s="40" t="s">
        <v>44</v>
      </c>
      <c r="L6" s="42">
        <v>3242</v>
      </c>
      <c r="M6" s="43">
        <v>37.799999999999997</v>
      </c>
      <c r="N6" s="42">
        <v>2601</v>
      </c>
      <c r="O6" s="43">
        <v>32.700000000000003</v>
      </c>
      <c r="P6" s="42">
        <v>5953</v>
      </c>
      <c r="Q6" s="43">
        <v>44.2</v>
      </c>
      <c r="R6" s="44">
        <f t="shared" si="2"/>
        <v>2.2887351018838906</v>
      </c>
      <c r="S6" s="44">
        <f t="shared" si="3"/>
        <v>1.8362122146822948</v>
      </c>
      <c r="T6" s="45"/>
      <c r="U6" s="40" t="s">
        <v>44</v>
      </c>
      <c r="V6" s="42">
        <f t="shared" si="4"/>
        <v>10869</v>
      </c>
      <c r="W6" s="43">
        <v>34.6</v>
      </c>
      <c r="X6" s="42">
        <f t="shared" si="5"/>
        <v>6188</v>
      </c>
      <c r="Y6" s="43">
        <v>37.700000000000003</v>
      </c>
      <c r="Z6" s="42">
        <f t="shared" ref="Z6:Z20" si="6">SUM(F6,P6)</f>
        <v>11710</v>
      </c>
      <c r="AA6" s="43">
        <v>48</v>
      </c>
      <c r="AB6" s="44">
        <f t="shared" ref="AB6:AB18" si="7">Z6/X6</f>
        <v>1.8923723335488041</v>
      </c>
      <c r="AC6" s="44">
        <f t="shared" ref="AC6:AC18" si="8">Z6/V6</f>
        <v>1.0773760235532248</v>
      </c>
    </row>
    <row r="7" spans="1:31" x14ac:dyDescent="0.25">
      <c r="A7" s="40" t="s">
        <v>9</v>
      </c>
      <c r="B7" s="42">
        <v>1401</v>
      </c>
      <c r="C7" s="43">
        <v>71.8</v>
      </c>
      <c r="D7" s="42">
        <v>1187</v>
      </c>
      <c r="E7" s="43">
        <v>68.2</v>
      </c>
      <c r="F7" s="42">
        <v>1629</v>
      </c>
      <c r="G7" s="43">
        <v>67.3</v>
      </c>
      <c r="H7" s="44">
        <f t="shared" si="0"/>
        <v>1.3723673125526537</v>
      </c>
      <c r="I7" s="44">
        <f t="shared" si="1"/>
        <v>1.1627408993576016</v>
      </c>
      <c r="J7" s="45"/>
      <c r="K7" s="40" t="s">
        <v>9</v>
      </c>
      <c r="L7" s="42">
        <v>669</v>
      </c>
      <c r="M7" s="43">
        <v>96.4</v>
      </c>
      <c r="N7" s="42">
        <v>669</v>
      </c>
      <c r="O7" s="43">
        <v>96.4</v>
      </c>
      <c r="P7" s="42">
        <v>1188</v>
      </c>
      <c r="Q7" s="43">
        <v>91.9</v>
      </c>
      <c r="R7" s="44">
        <f t="shared" si="2"/>
        <v>1.7757847533632287</v>
      </c>
      <c r="S7" s="44">
        <f t="shared" si="3"/>
        <v>1.7757847533632287</v>
      </c>
      <c r="T7" s="45"/>
      <c r="U7" s="40" t="s">
        <v>9</v>
      </c>
      <c r="V7" s="42">
        <f t="shared" si="4"/>
        <v>2070</v>
      </c>
      <c r="W7" s="43">
        <v>78.8</v>
      </c>
      <c r="X7" s="42">
        <f t="shared" si="5"/>
        <v>1856</v>
      </c>
      <c r="Y7" s="43">
        <v>76.7</v>
      </c>
      <c r="Z7" s="42">
        <f t="shared" si="6"/>
        <v>2817</v>
      </c>
      <c r="AA7" s="43">
        <v>76.2</v>
      </c>
      <c r="AB7" s="44">
        <f t="shared" si="7"/>
        <v>1.5177801724137931</v>
      </c>
      <c r="AC7" s="44">
        <f t="shared" si="8"/>
        <v>1.3608695652173912</v>
      </c>
    </row>
    <row r="8" spans="1:31" x14ac:dyDescent="0.25">
      <c r="A8" s="40" t="s">
        <v>7</v>
      </c>
      <c r="B8" s="42"/>
      <c r="C8" s="43"/>
      <c r="D8" s="42"/>
      <c r="E8" s="43"/>
      <c r="F8" s="42"/>
      <c r="G8" s="43"/>
      <c r="H8" s="44" t="e">
        <f t="shared" si="0"/>
        <v>#DIV/0!</v>
      </c>
      <c r="I8" s="44" t="e">
        <f t="shared" si="1"/>
        <v>#DIV/0!</v>
      </c>
      <c r="J8" s="45"/>
      <c r="K8" s="40" t="s">
        <v>7</v>
      </c>
      <c r="L8" s="42"/>
      <c r="M8" s="43"/>
      <c r="N8" s="42"/>
      <c r="O8" s="43"/>
      <c r="P8" s="42"/>
      <c r="Q8" s="43"/>
      <c r="R8" s="44" t="e">
        <f t="shared" si="2"/>
        <v>#DIV/0!</v>
      </c>
      <c r="S8" s="44" t="e">
        <f t="shared" si="3"/>
        <v>#DIV/0!</v>
      </c>
      <c r="T8" s="45"/>
      <c r="U8" s="40" t="s">
        <v>7</v>
      </c>
      <c r="V8" s="42">
        <f t="shared" si="4"/>
        <v>0</v>
      </c>
      <c r="W8" s="43"/>
      <c r="X8" s="42">
        <f t="shared" si="5"/>
        <v>0</v>
      </c>
      <c r="Y8" s="43"/>
      <c r="Z8" s="42">
        <f t="shared" si="6"/>
        <v>0</v>
      </c>
      <c r="AA8" s="43"/>
      <c r="AB8" s="44" t="e">
        <f t="shared" si="7"/>
        <v>#DIV/0!</v>
      </c>
      <c r="AC8" s="44" t="e">
        <f t="shared" si="8"/>
        <v>#DIV/0!</v>
      </c>
    </row>
    <row r="9" spans="1:31" x14ac:dyDescent="0.25">
      <c r="A9" s="40" t="s">
        <v>8</v>
      </c>
      <c r="B9" s="42">
        <v>29</v>
      </c>
      <c r="C9" s="43">
        <v>100</v>
      </c>
      <c r="D9" s="42"/>
      <c r="E9" s="43"/>
      <c r="F9" s="42">
        <v>0</v>
      </c>
      <c r="G9" s="43" t="s">
        <v>40</v>
      </c>
      <c r="H9" s="44" t="e">
        <f t="shared" si="0"/>
        <v>#DIV/0!</v>
      </c>
      <c r="I9" s="44">
        <f t="shared" si="1"/>
        <v>0</v>
      </c>
      <c r="J9" s="45"/>
      <c r="K9" s="40" t="s">
        <v>8</v>
      </c>
      <c r="L9" s="42"/>
      <c r="M9" s="43"/>
      <c r="N9" s="42"/>
      <c r="O9" s="43"/>
      <c r="P9" s="42"/>
      <c r="Q9" s="43"/>
      <c r="R9" s="44" t="e">
        <f t="shared" si="2"/>
        <v>#DIV/0!</v>
      </c>
      <c r="S9" s="44" t="e">
        <f t="shared" si="3"/>
        <v>#DIV/0!</v>
      </c>
      <c r="T9" s="45"/>
      <c r="U9" s="40" t="s">
        <v>8</v>
      </c>
      <c r="V9" s="42">
        <f t="shared" si="4"/>
        <v>29</v>
      </c>
      <c r="W9" s="43">
        <v>100</v>
      </c>
      <c r="X9" s="42">
        <f t="shared" si="5"/>
        <v>0</v>
      </c>
      <c r="Y9" s="43"/>
      <c r="Z9" s="42">
        <f t="shared" si="6"/>
        <v>0</v>
      </c>
      <c r="AA9" s="43" t="s">
        <v>40</v>
      </c>
      <c r="AB9" s="44" t="e">
        <f t="shared" si="7"/>
        <v>#DIV/0!</v>
      </c>
      <c r="AC9" s="44">
        <f t="shared" si="8"/>
        <v>0</v>
      </c>
    </row>
    <row r="10" spans="1:31" x14ac:dyDescent="0.25">
      <c r="A10" s="40" t="s">
        <v>13</v>
      </c>
      <c r="B10" s="42">
        <v>10134</v>
      </c>
      <c r="C10" s="43">
        <v>29.5</v>
      </c>
      <c r="D10" s="42">
        <v>9121</v>
      </c>
      <c r="E10" s="43">
        <v>30.9</v>
      </c>
      <c r="F10" s="42">
        <v>36993</v>
      </c>
      <c r="G10" s="43">
        <v>37.6</v>
      </c>
      <c r="H10" s="44">
        <f t="shared" si="0"/>
        <v>4.0558052845082777</v>
      </c>
      <c r="I10" s="44">
        <f t="shared" si="1"/>
        <v>3.6503848431024273</v>
      </c>
      <c r="J10" s="45"/>
      <c r="K10" s="40" t="s">
        <v>13</v>
      </c>
      <c r="L10" s="42">
        <v>5974</v>
      </c>
      <c r="M10" s="43">
        <v>26.6</v>
      </c>
      <c r="N10" s="42">
        <v>5391</v>
      </c>
      <c r="O10" s="43">
        <v>28.8</v>
      </c>
      <c r="P10" s="42">
        <v>23833</v>
      </c>
      <c r="Q10" s="43">
        <v>35.6</v>
      </c>
      <c r="R10" s="44">
        <f t="shared" si="2"/>
        <v>4.4208866629567796</v>
      </c>
      <c r="S10" s="44">
        <f t="shared" si="3"/>
        <v>3.989454301975226</v>
      </c>
      <c r="T10" s="45"/>
      <c r="U10" s="40" t="s">
        <v>13</v>
      </c>
      <c r="V10" s="42">
        <f t="shared" si="4"/>
        <v>16108</v>
      </c>
      <c r="W10" s="43">
        <v>24.9</v>
      </c>
      <c r="X10" s="42">
        <f t="shared" si="5"/>
        <v>14512</v>
      </c>
      <c r="Y10" s="43">
        <v>26.3</v>
      </c>
      <c r="Z10" s="42">
        <f t="shared" si="6"/>
        <v>60826</v>
      </c>
      <c r="AA10" s="43">
        <v>30.3</v>
      </c>
      <c r="AB10" s="44">
        <f t="shared" si="7"/>
        <v>4.1914277839029772</v>
      </c>
      <c r="AC10" s="44">
        <f t="shared" si="8"/>
        <v>3.7761360814502112</v>
      </c>
    </row>
    <row r="11" spans="1:31" x14ac:dyDescent="0.25">
      <c r="A11" s="40" t="s">
        <v>10</v>
      </c>
      <c r="B11" s="42">
        <v>4873</v>
      </c>
      <c r="C11" s="43">
        <v>33.6</v>
      </c>
      <c r="D11" s="42">
        <v>4873</v>
      </c>
      <c r="E11" s="43">
        <v>33.6</v>
      </c>
      <c r="F11" s="42">
        <v>10259</v>
      </c>
      <c r="G11" s="43">
        <v>31.8</v>
      </c>
      <c r="H11" s="44">
        <f t="shared" si="0"/>
        <v>2.1052739585470963</v>
      </c>
      <c r="I11" s="44">
        <f t="shared" si="1"/>
        <v>2.1052739585470963</v>
      </c>
      <c r="J11" s="45"/>
      <c r="K11" s="40" t="s">
        <v>10</v>
      </c>
      <c r="L11" s="42">
        <v>1910</v>
      </c>
      <c r="M11" s="43">
        <v>37</v>
      </c>
      <c r="N11" s="42">
        <v>1773</v>
      </c>
      <c r="O11" s="43">
        <v>35.1</v>
      </c>
      <c r="P11" s="42">
        <v>4206</v>
      </c>
      <c r="Q11" s="43">
        <v>32</v>
      </c>
      <c r="R11" s="44">
        <f t="shared" si="2"/>
        <v>2.3722504230118444</v>
      </c>
      <c r="S11" s="44">
        <f t="shared" si="3"/>
        <v>2.2020942408376962</v>
      </c>
      <c r="T11" s="45"/>
      <c r="U11" s="40" t="s">
        <v>10</v>
      </c>
      <c r="V11" s="42">
        <f t="shared" si="4"/>
        <v>6783</v>
      </c>
      <c r="W11" s="43">
        <v>29.3</v>
      </c>
      <c r="X11" s="42">
        <f t="shared" si="5"/>
        <v>6646</v>
      </c>
      <c r="Y11" s="43">
        <v>29.2</v>
      </c>
      <c r="Z11" s="42">
        <f t="shared" si="6"/>
        <v>14465</v>
      </c>
      <c r="AA11" s="43">
        <v>27.2</v>
      </c>
      <c r="AB11" s="44">
        <f t="shared" si="7"/>
        <v>2.1764971411375265</v>
      </c>
      <c r="AC11" s="44">
        <f t="shared" si="8"/>
        <v>2.1325372254164825</v>
      </c>
      <c r="AE11" s="47"/>
    </row>
    <row r="12" spans="1:31" x14ac:dyDescent="0.25">
      <c r="A12" s="40" t="s">
        <v>11</v>
      </c>
      <c r="B12" s="42">
        <v>17350</v>
      </c>
      <c r="C12" s="43">
        <v>22</v>
      </c>
      <c r="D12" s="42">
        <v>16598</v>
      </c>
      <c r="E12" s="43">
        <v>22.1</v>
      </c>
      <c r="F12" s="42">
        <v>44972</v>
      </c>
      <c r="G12" s="43">
        <v>28.5</v>
      </c>
      <c r="H12" s="44">
        <f t="shared" si="0"/>
        <v>2.7094830702494277</v>
      </c>
      <c r="I12" s="44">
        <f t="shared" si="1"/>
        <v>2.5920461095100866</v>
      </c>
      <c r="J12" s="45"/>
      <c r="K12" s="40" t="s">
        <v>11</v>
      </c>
      <c r="L12" s="42">
        <v>15188</v>
      </c>
      <c r="M12" s="43">
        <v>22.9</v>
      </c>
      <c r="N12" s="42">
        <v>14994</v>
      </c>
      <c r="O12" s="43">
        <v>23.3</v>
      </c>
      <c r="P12" s="42">
        <v>49405</v>
      </c>
      <c r="Q12" s="43">
        <v>25</v>
      </c>
      <c r="R12" s="44">
        <f t="shared" si="2"/>
        <v>3.2949846605308792</v>
      </c>
      <c r="S12" s="44">
        <f t="shared" si="3"/>
        <v>3.2528970239662893</v>
      </c>
      <c r="T12" s="45"/>
      <c r="U12" s="40" t="s">
        <v>11</v>
      </c>
      <c r="V12" s="42">
        <f t="shared" si="4"/>
        <v>32538</v>
      </c>
      <c r="W12" s="43">
        <v>21.4</v>
      </c>
      <c r="X12" s="42">
        <f t="shared" si="5"/>
        <v>31592</v>
      </c>
      <c r="Y12" s="43">
        <v>21.7</v>
      </c>
      <c r="Z12" s="42">
        <f t="shared" si="6"/>
        <v>94377</v>
      </c>
      <c r="AA12" s="43">
        <v>24.6</v>
      </c>
      <c r="AB12" s="44">
        <f t="shared" si="7"/>
        <v>2.987370220308939</v>
      </c>
      <c r="AC12" s="44">
        <f t="shared" si="8"/>
        <v>2.9005163193804169</v>
      </c>
      <c r="AE12" s="47"/>
    </row>
    <row r="13" spans="1:31" x14ac:dyDescent="0.25">
      <c r="A13" s="40" t="s">
        <v>2</v>
      </c>
      <c r="B13" s="42"/>
      <c r="C13" s="43"/>
      <c r="D13" s="42"/>
      <c r="E13" s="43"/>
      <c r="F13" s="42"/>
      <c r="G13" s="43"/>
      <c r="H13" s="44" t="e">
        <f t="shared" si="0"/>
        <v>#DIV/0!</v>
      </c>
      <c r="I13" s="44" t="e">
        <f t="shared" si="1"/>
        <v>#DIV/0!</v>
      </c>
      <c r="J13" s="45"/>
      <c r="K13" s="40" t="s">
        <v>2</v>
      </c>
      <c r="L13" s="42"/>
      <c r="M13" s="43"/>
      <c r="N13" s="42"/>
      <c r="O13" s="43"/>
      <c r="P13" s="42"/>
      <c r="Q13" s="43"/>
      <c r="R13" s="44" t="e">
        <f t="shared" si="2"/>
        <v>#DIV/0!</v>
      </c>
      <c r="S13" s="44" t="e">
        <f t="shared" si="3"/>
        <v>#DIV/0!</v>
      </c>
      <c r="T13" s="45"/>
      <c r="U13" s="40" t="s">
        <v>2</v>
      </c>
      <c r="V13" s="42">
        <f t="shared" si="4"/>
        <v>0</v>
      </c>
      <c r="W13" s="43"/>
      <c r="X13" s="42">
        <f t="shared" si="5"/>
        <v>0</v>
      </c>
      <c r="Y13" s="43"/>
      <c r="Z13" s="42">
        <f t="shared" si="6"/>
        <v>0</v>
      </c>
      <c r="AA13" s="43"/>
      <c r="AB13" s="44" t="e">
        <f t="shared" si="7"/>
        <v>#DIV/0!</v>
      </c>
      <c r="AC13" s="44" t="e">
        <f t="shared" si="8"/>
        <v>#DIV/0!</v>
      </c>
      <c r="AE13" s="47"/>
    </row>
    <row r="14" spans="1:31" x14ac:dyDescent="0.25">
      <c r="A14" s="40" t="s">
        <v>5</v>
      </c>
      <c r="B14" s="42"/>
      <c r="C14" s="43"/>
      <c r="D14" s="42"/>
      <c r="E14" s="43"/>
      <c r="F14" s="42"/>
      <c r="G14" s="43"/>
      <c r="H14" s="44" t="e">
        <f t="shared" si="0"/>
        <v>#DIV/0!</v>
      </c>
      <c r="I14" s="44" t="e">
        <f t="shared" si="1"/>
        <v>#DIV/0!</v>
      </c>
      <c r="J14" s="45"/>
      <c r="K14" s="40" t="s">
        <v>5</v>
      </c>
      <c r="L14" s="42"/>
      <c r="M14" s="43"/>
      <c r="N14" s="42"/>
      <c r="O14" s="43"/>
      <c r="P14" s="42"/>
      <c r="Q14" s="43"/>
      <c r="R14" s="44" t="e">
        <f t="shared" si="2"/>
        <v>#DIV/0!</v>
      </c>
      <c r="S14" s="44" t="e">
        <f t="shared" si="3"/>
        <v>#DIV/0!</v>
      </c>
      <c r="T14" s="45"/>
      <c r="U14" s="40" t="s">
        <v>5</v>
      </c>
      <c r="V14" s="42">
        <f t="shared" si="4"/>
        <v>0</v>
      </c>
      <c r="W14" s="43"/>
      <c r="X14" s="42">
        <f t="shared" si="5"/>
        <v>0</v>
      </c>
      <c r="Y14" s="43"/>
      <c r="Z14" s="42">
        <f t="shared" si="6"/>
        <v>0</v>
      </c>
      <c r="AA14" s="43"/>
      <c r="AB14" s="44" t="e">
        <f t="shared" si="7"/>
        <v>#DIV/0!</v>
      </c>
      <c r="AC14" s="44" t="e">
        <f t="shared" si="8"/>
        <v>#DIV/0!</v>
      </c>
      <c r="AE14" s="47"/>
    </row>
    <row r="15" spans="1:31" x14ac:dyDescent="0.25">
      <c r="A15" s="40" t="s">
        <v>3</v>
      </c>
      <c r="B15" s="42"/>
      <c r="C15" s="43"/>
      <c r="D15" s="42"/>
      <c r="E15" s="43"/>
      <c r="F15" s="42"/>
      <c r="G15" s="43"/>
      <c r="H15" s="44" t="e">
        <f t="shared" si="0"/>
        <v>#DIV/0!</v>
      </c>
      <c r="I15" s="44" t="e">
        <f t="shared" si="1"/>
        <v>#DIV/0!</v>
      </c>
      <c r="J15" s="45"/>
      <c r="K15" s="40" t="s">
        <v>3</v>
      </c>
      <c r="L15" s="42"/>
      <c r="M15" s="43"/>
      <c r="N15" s="42"/>
      <c r="O15" s="43"/>
      <c r="P15" s="42"/>
      <c r="Q15" s="43"/>
      <c r="R15" s="44" t="e">
        <f t="shared" si="2"/>
        <v>#DIV/0!</v>
      </c>
      <c r="S15" s="44" t="e">
        <f t="shared" si="3"/>
        <v>#DIV/0!</v>
      </c>
      <c r="T15" s="45"/>
      <c r="U15" s="40" t="s">
        <v>3</v>
      </c>
      <c r="V15" s="42">
        <f t="shared" si="4"/>
        <v>0</v>
      </c>
      <c r="W15" s="43"/>
      <c r="X15" s="42">
        <f t="shared" si="5"/>
        <v>0</v>
      </c>
      <c r="Y15" s="43"/>
      <c r="Z15" s="42">
        <f t="shared" si="6"/>
        <v>0</v>
      </c>
      <c r="AA15" s="43"/>
      <c r="AB15" s="44" t="e">
        <f t="shared" si="7"/>
        <v>#DIV/0!</v>
      </c>
      <c r="AC15" s="44" t="e">
        <f t="shared" si="8"/>
        <v>#DIV/0!</v>
      </c>
    </row>
    <row r="16" spans="1:31" x14ac:dyDescent="0.25">
      <c r="A16" s="40" t="s">
        <v>4</v>
      </c>
      <c r="B16" s="42">
        <v>6869</v>
      </c>
      <c r="C16" s="43">
        <v>46.2</v>
      </c>
      <c r="D16" s="42">
        <v>6799</v>
      </c>
      <c r="E16" s="43">
        <v>46.3</v>
      </c>
      <c r="F16" s="42">
        <v>32015</v>
      </c>
      <c r="G16" s="43">
        <v>49.4</v>
      </c>
      <c r="H16" s="44">
        <f t="shared" si="0"/>
        <v>4.7087807030445656</v>
      </c>
      <c r="I16" s="44">
        <f t="shared" si="1"/>
        <v>4.6607948755277331</v>
      </c>
      <c r="J16" s="45"/>
      <c r="K16" s="40" t="s">
        <v>4</v>
      </c>
      <c r="L16" s="42">
        <v>1263</v>
      </c>
      <c r="M16" s="43">
        <v>62.6</v>
      </c>
      <c r="N16" s="42">
        <v>1252</v>
      </c>
      <c r="O16" s="43">
        <v>62.8</v>
      </c>
      <c r="P16" s="42">
        <v>5988</v>
      </c>
      <c r="Q16" s="43">
        <v>67.400000000000006</v>
      </c>
      <c r="R16" s="44">
        <f t="shared" si="2"/>
        <v>4.7827476038338661</v>
      </c>
      <c r="S16" s="44">
        <f t="shared" si="3"/>
        <v>4.7410926365795723</v>
      </c>
      <c r="T16" s="45"/>
      <c r="U16" s="40" t="s">
        <v>4</v>
      </c>
      <c r="V16" s="42">
        <f t="shared" si="4"/>
        <v>8132</v>
      </c>
      <c r="W16" s="43">
        <v>42.3</v>
      </c>
      <c r="X16" s="42">
        <f t="shared" si="5"/>
        <v>8051</v>
      </c>
      <c r="Y16" s="43">
        <v>42.4</v>
      </c>
      <c r="Z16" s="42">
        <f t="shared" si="6"/>
        <v>38003</v>
      </c>
      <c r="AA16" s="43">
        <v>44.4</v>
      </c>
      <c r="AB16" s="44">
        <f t="shared" si="7"/>
        <v>4.7202831946342068</v>
      </c>
      <c r="AC16" s="44">
        <f t="shared" si="8"/>
        <v>4.673266109198229</v>
      </c>
    </row>
    <row r="17" spans="1:29" x14ac:dyDescent="0.25">
      <c r="A17" s="40" t="s">
        <v>6</v>
      </c>
      <c r="B17" s="42"/>
      <c r="C17" s="43"/>
      <c r="D17" s="42"/>
      <c r="E17" s="43"/>
      <c r="F17" s="42"/>
      <c r="G17" s="43"/>
      <c r="H17" s="44" t="e">
        <f t="shared" si="0"/>
        <v>#DIV/0!</v>
      </c>
      <c r="I17" s="44" t="e">
        <f t="shared" si="1"/>
        <v>#DIV/0!</v>
      </c>
      <c r="J17" s="45"/>
      <c r="K17" s="40" t="s">
        <v>6</v>
      </c>
      <c r="L17" s="42"/>
      <c r="M17" s="43"/>
      <c r="N17" s="42"/>
      <c r="O17" s="43"/>
      <c r="P17" s="42"/>
      <c r="Q17" s="43"/>
      <c r="R17" s="44" t="e">
        <f t="shared" si="2"/>
        <v>#DIV/0!</v>
      </c>
      <c r="S17" s="44" t="e">
        <f t="shared" si="3"/>
        <v>#DIV/0!</v>
      </c>
      <c r="T17" s="45"/>
      <c r="U17" s="40" t="s">
        <v>6</v>
      </c>
      <c r="V17" s="42">
        <f t="shared" si="4"/>
        <v>0</v>
      </c>
      <c r="W17" s="43"/>
      <c r="X17" s="42">
        <f t="shared" si="5"/>
        <v>0</v>
      </c>
      <c r="Y17" s="43"/>
      <c r="Z17" s="42">
        <f t="shared" si="6"/>
        <v>0</v>
      </c>
      <c r="AA17" s="43"/>
      <c r="AB17" s="44" t="e">
        <f t="shared" si="7"/>
        <v>#DIV/0!</v>
      </c>
      <c r="AC17" s="44" t="e">
        <f t="shared" si="8"/>
        <v>#DIV/0!</v>
      </c>
    </row>
    <row r="18" spans="1:29" x14ac:dyDescent="0.25">
      <c r="A18" s="40" t="s">
        <v>12</v>
      </c>
      <c r="B18" s="42">
        <v>2810</v>
      </c>
      <c r="C18" s="43">
        <v>28.7</v>
      </c>
      <c r="D18" s="42">
        <v>2705</v>
      </c>
      <c r="E18" s="43">
        <v>29.7</v>
      </c>
      <c r="F18" s="42">
        <v>5841</v>
      </c>
      <c r="G18" s="43">
        <v>30.9</v>
      </c>
      <c r="H18" s="44">
        <f t="shared" si="0"/>
        <v>2.1593345656192238</v>
      </c>
      <c r="I18" s="44">
        <f t="shared" si="1"/>
        <v>2.0786476868327401</v>
      </c>
      <c r="J18" s="45"/>
      <c r="K18" s="40" t="s">
        <v>12</v>
      </c>
      <c r="L18" s="42">
        <v>1502</v>
      </c>
      <c r="M18" s="43">
        <v>31.7</v>
      </c>
      <c r="N18" s="42">
        <v>1251</v>
      </c>
      <c r="O18" s="43">
        <v>30.5</v>
      </c>
      <c r="P18" s="42">
        <v>3860</v>
      </c>
      <c r="Q18" s="43">
        <v>31.6</v>
      </c>
      <c r="R18" s="44">
        <f t="shared" si="2"/>
        <v>3.0855315747402079</v>
      </c>
      <c r="S18" s="44">
        <f t="shared" si="3"/>
        <v>2.5699067909454061</v>
      </c>
      <c r="T18" s="45"/>
      <c r="U18" s="40" t="s">
        <v>12</v>
      </c>
      <c r="V18" s="42">
        <f t="shared" si="4"/>
        <v>4312</v>
      </c>
      <c r="W18" s="43">
        <v>26.6</v>
      </c>
      <c r="X18" s="42">
        <f t="shared" si="5"/>
        <v>3956</v>
      </c>
      <c r="Y18" s="43">
        <v>26.8</v>
      </c>
      <c r="Z18" s="42">
        <f t="shared" si="6"/>
        <v>9701</v>
      </c>
      <c r="AA18" s="43">
        <v>27.4</v>
      </c>
      <c r="AB18" s="44">
        <f t="shared" si="7"/>
        <v>2.4522244691607686</v>
      </c>
      <c r="AC18" s="44">
        <f t="shared" si="8"/>
        <v>2.2497680890538034</v>
      </c>
    </row>
    <row r="19" spans="1:29" x14ac:dyDescent="0.25">
      <c r="A19" s="40"/>
      <c r="B19" s="40"/>
      <c r="C19" s="48"/>
      <c r="D19" s="40"/>
      <c r="E19" s="48"/>
      <c r="F19" s="40"/>
      <c r="G19" s="48"/>
      <c r="H19" s="40"/>
      <c r="I19" s="40"/>
      <c r="J19" s="41"/>
      <c r="K19" s="40"/>
      <c r="L19" s="40"/>
      <c r="M19" s="48"/>
      <c r="N19" s="40"/>
      <c r="O19" s="48"/>
      <c r="P19" s="40"/>
      <c r="Q19" s="48"/>
      <c r="R19" s="40"/>
      <c r="S19" s="40"/>
      <c r="T19" s="41"/>
      <c r="U19" s="40"/>
      <c r="V19" s="40"/>
      <c r="W19" s="48"/>
      <c r="X19" s="40"/>
      <c r="Y19" s="48"/>
      <c r="Z19" s="40"/>
      <c r="AA19" s="48"/>
      <c r="AB19" s="40"/>
      <c r="AC19" s="40"/>
    </row>
    <row r="20" spans="1:29" ht="15.75" thickBot="1" x14ac:dyDescent="0.3">
      <c r="A20" s="50" t="s">
        <v>14</v>
      </c>
      <c r="B20" s="51">
        <v>59817</v>
      </c>
      <c r="C20" s="52">
        <v>12.5</v>
      </c>
      <c r="D20" s="51">
        <v>53138</v>
      </c>
      <c r="E20" s="52">
        <v>13</v>
      </c>
      <c r="F20" s="55">
        <v>154848</v>
      </c>
      <c r="G20" s="59">
        <v>17</v>
      </c>
      <c r="H20" s="53">
        <f t="shared" ref="H20" si="9">F20/D20</f>
        <v>2.9140727915992324</v>
      </c>
      <c r="I20" s="53">
        <f t="shared" ref="I20" si="10">F20/B20</f>
        <v>2.5886955213400871</v>
      </c>
      <c r="J20" s="54"/>
      <c r="K20" s="50" t="s">
        <v>14</v>
      </c>
      <c r="L20" s="51">
        <v>34779</v>
      </c>
      <c r="M20" s="52">
        <v>13.4</v>
      </c>
      <c r="N20" s="51">
        <v>32665</v>
      </c>
      <c r="O20" s="52">
        <v>13.9</v>
      </c>
      <c r="P20" s="51">
        <v>105998</v>
      </c>
      <c r="Q20" s="52">
        <v>15.6</v>
      </c>
      <c r="R20" s="53">
        <f t="shared" ref="R20" si="11">P20/N20</f>
        <v>3.245002296035512</v>
      </c>
      <c r="S20" s="53">
        <f t="shared" ref="S20" si="12">P20/L20</f>
        <v>3.0477587049656401</v>
      </c>
      <c r="T20" s="54"/>
      <c r="U20" s="50" t="s">
        <v>14</v>
      </c>
      <c r="V20" s="51">
        <f>SUM(B20,L20)</f>
        <v>94596</v>
      </c>
      <c r="W20" s="52">
        <v>11.7</v>
      </c>
      <c r="X20" s="51">
        <f>SUM(D20,N20)</f>
        <v>85803</v>
      </c>
      <c r="Y20" s="52">
        <v>12.2</v>
      </c>
      <c r="Z20" s="51">
        <f t="shared" si="6"/>
        <v>260846</v>
      </c>
      <c r="AA20" s="52">
        <v>14.1</v>
      </c>
      <c r="AB20" s="53">
        <f>Z20/X20</f>
        <v>3.0400568744682586</v>
      </c>
      <c r="AC20" s="53">
        <f>Z20/V20</f>
        <v>2.757473888959364</v>
      </c>
    </row>
    <row r="21" spans="1:29" x14ac:dyDescent="0.25">
      <c r="A21" s="1" t="s">
        <v>21</v>
      </c>
      <c r="K21" s="1"/>
      <c r="U21" s="1"/>
    </row>
    <row r="22" spans="1:29" ht="15.75" x14ac:dyDescent="0.25">
      <c r="A22" s="1" t="s">
        <v>22</v>
      </c>
      <c r="K22" s="1"/>
      <c r="U22" s="1"/>
      <c r="Z22" s="57"/>
      <c r="AA22" s="57"/>
    </row>
    <row r="23" spans="1:29" x14ac:dyDescent="0.25">
      <c r="A23" s="1" t="s">
        <v>23</v>
      </c>
      <c r="K23" s="1"/>
      <c r="U23" s="1"/>
      <c r="Z23" s="47"/>
    </row>
    <row r="24" spans="1:29" x14ac:dyDescent="0.25">
      <c r="A24" s="47"/>
      <c r="K24" s="47"/>
      <c r="U24" s="47"/>
    </row>
    <row r="25" spans="1:29" x14ac:dyDescent="0.25">
      <c r="K25" s="1"/>
      <c r="U25" s="1"/>
    </row>
    <row r="26" spans="1:29" x14ac:dyDescent="0.25">
      <c r="A26" s="1"/>
      <c r="K26" s="1"/>
      <c r="U26" s="1"/>
    </row>
    <row r="27" spans="1:29" s="31" customFormat="1" ht="15.75" thickBot="1" x14ac:dyDescent="0.3">
      <c r="A27" s="29" t="s">
        <v>98</v>
      </c>
      <c r="B27" s="30"/>
      <c r="C27" s="63"/>
      <c r="D27" s="30"/>
      <c r="E27" s="63"/>
      <c r="F27" s="30"/>
      <c r="G27" s="30"/>
      <c r="H27" s="30"/>
      <c r="I27" s="30"/>
      <c r="J27" s="29"/>
      <c r="K27" s="29"/>
      <c r="L27" s="30"/>
      <c r="M27" s="63"/>
      <c r="N27" s="30"/>
      <c r="O27" s="63"/>
      <c r="P27" s="30"/>
      <c r="Q27" s="30"/>
      <c r="R27" s="30"/>
      <c r="S27" s="30"/>
      <c r="T27" s="29"/>
      <c r="U27" s="29"/>
      <c r="V27" s="30"/>
      <c r="W27" s="30"/>
      <c r="X27" s="30"/>
      <c r="Y27" s="30"/>
      <c r="Z27" s="30"/>
      <c r="AA27" s="30"/>
      <c r="AB27" s="30"/>
      <c r="AC27" s="30"/>
    </row>
    <row r="28" spans="1:29" ht="16.5" customHeight="1" thickBot="1" x14ac:dyDescent="0.3">
      <c r="A28" s="32"/>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29"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29"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29" x14ac:dyDescent="0.25">
      <c r="A31" s="40" t="s">
        <v>24</v>
      </c>
      <c r="B31" s="42">
        <v>1401</v>
      </c>
      <c r="C31" s="46">
        <v>71.8</v>
      </c>
      <c r="D31" s="42">
        <v>1187</v>
      </c>
      <c r="E31" s="46">
        <v>68.2</v>
      </c>
      <c r="F31" s="42">
        <v>1629</v>
      </c>
      <c r="G31" s="46">
        <v>67.3</v>
      </c>
      <c r="H31" s="44">
        <f t="shared" ref="H31:H40" si="13">F31/D31</f>
        <v>1.3723673125526537</v>
      </c>
      <c r="I31" s="44">
        <f t="shared" ref="I31:I40" si="14">F31/B31</f>
        <v>1.1627408993576016</v>
      </c>
      <c r="J31" s="45"/>
      <c r="K31" s="40" t="s">
        <v>24</v>
      </c>
      <c r="L31" s="42">
        <v>669</v>
      </c>
      <c r="M31" s="46">
        <v>96.4</v>
      </c>
      <c r="N31" s="42">
        <v>669</v>
      </c>
      <c r="O31" s="46">
        <v>96.4</v>
      </c>
      <c r="P31" s="42">
        <v>1188</v>
      </c>
      <c r="Q31" s="46">
        <v>91.9</v>
      </c>
      <c r="R31" s="44">
        <f t="shared" ref="R31:R40" si="15">P31/N31</f>
        <v>1.7757847533632287</v>
      </c>
      <c r="S31" s="44">
        <f t="shared" ref="S31:S40" si="16">P31/L31</f>
        <v>1.7757847533632287</v>
      </c>
      <c r="T31" s="45"/>
      <c r="U31" s="40" t="s">
        <v>24</v>
      </c>
      <c r="V31" s="42">
        <f t="shared" ref="V31:V40" si="17">SUM(B31,L31)</f>
        <v>2070</v>
      </c>
      <c r="W31" s="46">
        <v>78.8</v>
      </c>
      <c r="X31" s="42">
        <f t="shared" ref="X31:X40" si="18">SUM(D31,N31)</f>
        <v>1856</v>
      </c>
      <c r="Y31" s="46">
        <v>76.7</v>
      </c>
      <c r="Z31" s="42">
        <f>SUM(F31,P31)</f>
        <v>2817</v>
      </c>
      <c r="AA31" s="46">
        <v>76.2</v>
      </c>
      <c r="AB31" s="44">
        <f t="shared" ref="AB31:AB40" si="19">Z31/X31</f>
        <v>1.5177801724137931</v>
      </c>
      <c r="AC31" s="44">
        <f t="shared" ref="AC31:AC40" si="20">Z31/V31</f>
        <v>1.3608695652173912</v>
      </c>
    </row>
    <row r="32" spans="1:29" x14ac:dyDescent="0.25">
      <c r="A32" s="40" t="s">
        <v>25</v>
      </c>
      <c r="B32" s="42">
        <v>6869</v>
      </c>
      <c r="C32" s="46">
        <v>46.2</v>
      </c>
      <c r="D32" s="42">
        <v>6799</v>
      </c>
      <c r="E32" s="46">
        <v>46.3</v>
      </c>
      <c r="F32" s="42">
        <v>32015</v>
      </c>
      <c r="G32" s="46">
        <v>49.4</v>
      </c>
      <c r="H32" s="44">
        <f t="shared" si="13"/>
        <v>4.7087807030445656</v>
      </c>
      <c r="I32" s="44">
        <f t="shared" si="14"/>
        <v>4.6607948755277331</v>
      </c>
      <c r="J32" s="45"/>
      <c r="K32" s="40" t="s">
        <v>25</v>
      </c>
      <c r="L32" s="42">
        <v>1263</v>
      </c>
      <c r="M32" s="46">
        <v>62.6</v>
      </c>
      <c r="N32" s="42">
        <v>1252</v>
      </c>
      <c r="O32" s="46">
        <v>62.8</v>
      </c>
      <c r="P32" s="42">
        <v>5988</v>
      </c>
      <c r="Q32" s="46">
        <v>67.400000000000006</v>
      </c>
      <c r="R32" s="44">
        <f t="shared" si="15"/>
        <v>4.7827476038338661</v>
      </c>
      <c r="S32" s="44">
        <f t="shared" si="16"/>
        <v>4.7410926365795723</v>
      </c>
      <c r="T32" s="45"/>
      <c r="U32" s="40" t="s">
        <v>25</v>
      </c>
      <c r="V32" s="42">
        <f t="shared" si="17"/>
        <v>8132</v>
      </c>
      <c r="W32" s="46">
        <v>42.3</v>
      </c>
      <c r="X32" s="42">
        <f t="shared" si="18"/>
        <v>8051</v>
      </c>
      <c r="Y32" s="46">
        <v>42.4</v>
      </c>
      <c r="Z32" s="42">
        <f t="shared" ref="Z32:Z42" si="21">SUM(F32,P32)</f>
        <v>38003</v>
      </c>
      <c r="AA32" s="46">
        <v>44.4</v>
      </c>
      <c r="AB32" s="44">
        <f t="shared" si="19"/>
        <v>4.7202831946342068</v>
      </c>
      <c r="AC32" s="44">
        <f t="shared" si="20"/>
        <v>4.673266109198229</v>
      </c>
    </row>
    <row r="33" spans="1:29" x14ac:dyDescent="0.25">
      <c r="A33" s="40" t="s">
        <v>26</v>
      </c>
      <c r="B33" s="42">
        <v>4873</v>
      </c>
      <c r="C33" s="46">
        <v>33.6</v>
      </c>
      <c r="D33" s="42">
        <v>4873</v>
      </c>
      <c r="E33" s="46">
        <v>33.6</v>
      </c>
      <c r="F33" s="42">
        <v>10259</v>
      </c>
      <c r="G33" s="46">
        <v>31.8</v>
      </c>
      <c r="H33" s="44">
        <f t="shared" si="13"/>
        <v>2.1052739585470963</v>
      </c>
      <c r="I33" s="44">
        <f t="shared" si="14"/>
        <v>2.1052739585470963</v>
      </c>
      <c r="J33" s="45"/>
      <c r="K33" s="40" t="s">
        <v>26</v>
      </c>
      <c r="L33" s="42">
        <v>1910</v>
      </c>
      <c r="M33" s="46">
        <v>37</v>
      </c>
      <c r="N33" s="42">
        <v>1773</v>
      </c>
      <c r="O33" s="46">
        <v>35.1</v>
      </c>
      <c r="P33" s="42">
        <v>4206</v>
      </c>
      <c r="Q33" s="46">
        <v>32</v>
      </c>
      <c r="R33" s="44">
        <f t="shared" si="15"/>
        <v>2.3722504230118444</v>
      </c>
      <c r="S33" s="44">
        <f t="shared" si="16"/>
        <v>2.2020942408376962</v>
      </c>
      <c r="T33" s="45"/>
      <c r="U33" s="40" t="s">
        <v>26</v>
      </c>
      <c r="V33" s="42">
        <f t="shared" si="17"/>
        <v>6783</v>
      </c>
      <c r="W33" s="46">
        <v>29.3</v>
      </c>
      <c r="X33" s="42">
        <f t="shared" si="18"/>
        <v>6646</v>
      </c>
      <c r="Y33" s="46">
        <v>29.2</v>
      </c>
      <c r="Z33" s="42">
        <f t="shared" si="21"/>
        <v>14465</v>
      </c>
      <c r="AA33" s="46">
        <v>27.2</v>
      </c>
      <c r="AB33" s="44">
        <f t="shared" si="19"/>
        <v>2.1764971411375265</v>
      </c>
      <c r="AC33" s="44">
        <f t="shared" si="20"/>
        <v>2.1325372254164825</v>
      </c>
    </row>
    <row r="34" spans="1:29" x14ac:dyDescent="0.25">
      <c r="A34" s="40" t="s">
        <v>27</v>
      </c>
      <c r="B34" s="42">
        <v>10134</v>
      </c>
      <c r="C34" s="46">
        <v>29.5</v>
      </c>
      <c r="D34" s="42">
        <v>9121</v>
      </c>
      <c r="E34" s="46">
        <v>30.9</v>
      </c>
      <c r="F34" s="42">
        <v>36993</v>
      </c>
      <c r="G34" s="46">
        <v>37.6</v>
      </c>
      <c r="H34" s="44">
        <f t="shared" si="13"/>
        <v>4.0558052845082777</v>
      </c>
      <c r="I34" s="44">
        <f t="shared" si="14"/>
        <v>3.6503848431024273</v>
      </c>
      <c r="J34" s="45"/>
      <c r="K34" s="40" t="s">
        <v>27</v>
      </c>
      <c r="L34" s="42">
        <v>5974</v>
      </c>
      <c r="M34" s="46">
        <v>26.6</v>
      </c>
      <c r="N34" s="42">
        <v>5391</v>
      </c>
      <c r="O34" s="46">
        <v>28.8</v>
      </c>
      <c r="P34" s="42">
        <v>23833</v>
      </c>
      <c r="Q34" s="46">
        <v>35.6</v>
      </c>
      <c r="R34" s="44">
        <f t="shared" si="15"/>
        <v>4.4208866629567796</v>
      </c>
      <c r="S34" s="44">
        <f t="shared" si="16"/>
        <v>3.989454301975226</v>
      </c>
      <c r="T34" s="45"/>
      <c r="U34" s="40" t="s">
        <v>27</v>
      </c>
      <c r="V34" s="42">
        <f t="shared" si="17"/>
        <v>16108</v>
      </c>
      <c r="W34" s="46">
        <v>24.9</v>
      </c>
      <c r="X34" s="42">
        <f t="shared" si="18"/>
        <v>14512</v>
      </c>
      <c r="Y34" s="46">
        <v>26.3</v>
      </c>
      <c r="Z34" s="42">
        <f t="shared" si="21"/>
        <v>60826</v>
      </c>
      <c r="AA34" s="46">
        <v>30.3</v>
      </c>
      <c r="AB34" s="44">
        <f t="shared" si="19"/>
        <v>4.1914277839029772</v>
      </c>
      <c r="AC34" s="44">
        <f t="shared" si="20"/>
        <v>3.7761360814502112</v>
      </c>
    </row>
    <row r="35" spans="1:29" x14ac:dyDescent="0.25">
      <c r="A35" s="40" t="s">
        <v>28</v>
      </c>
      <c r="B35" s="42">
        <v>9054</v>
      </c>
      <c r="C35" s="46">
        <v>31.7</v>
      </c>
      <c r="D35" s="42">
        <v>4559</v>
      </c>
      <c r="E35" s="46">
        <v>37.5</v>
      </c>
      <c r="F35" s="42">
        <v>6765</v>
      </c>
      <c r="G35" s="46">
        <v>59.8</v>
      </c>
      <c r="H35" s="44">
        <f t="shared" si="13"/>
        <v>1.4838780434305769</v>
      </c>
      <c r="I35" s="44">
        <f t="shared" si="14"/>
        <v>0.74718356527501661</v>
      </c>
      <c r="J35" s="45"/>
      <c r="K35" s="40" t="s">
        <v>28</v>
      </c>
      <c r="L35" s="42">
        <v>3846</v>
      </c>
      <c r="M35" s="46">
        <v>32.799999999999997</v>
      </c>
      <c r="N35" s="42">
        <v>3043</v>
      </c>
      <c r="O35" s="46">
        <v>29.2</v>
      </c>
      <c r="P35" s="42">
        <v>7159</v>
      </c>
      <c r="Q35" s="46">
        <v>38.200000000000003</v>
      </c>
      <c r="R35" s="44">
        <f t="shared" si="15"/>
        <v>2.352612553401249</v>
      </c>
      <c r="S35" s="44">
        <f t="shared" si="16"/>
        <v>1.8614144565782631</v>
      </c>
      <c r="T35" s="45"/>
      <c r="U35" s="40" t="s">
        <v>28</v>
      </c>
      <c r="V35" s="42">
        <f t="shared" si="17"/>
        <v>12900</v>
      </c>
      <c r="W35" s="46">
        <v>29.6</v>
      </c>
      <c r="X35" s="42">
        <f t="shared" si="18"/>
        <v>7602</v>
      </c>
      <c r="Y35" s="46">
        <v>31.6</v>
      </c>
      <c r="Z35" s="42">
        <f t="shared" si="21"/>
        <v>13924</v>
      </c>
      <c r="AA35" s="46">
        <v>40.9</v>
      </c>
      <c r="AB35" s="44">
        <f t="shared" si="19"/>
        <v>1.8316232570376216</v>
      </c>
      <c r="AC35" s="44">
        <f t="shared" si="20"/>
        <v>1.0793798449612404</v>
      </c>
    </row>
    <row r="36" spans="1:29" x14ac:dyDescent="0.25">
      <c r="A36" s="40" t="s">
        <v>29</v>
      </c>
      <c r="B36" s="42">
        <v>29</v>
      </c>
      <c r="C36" s="46">
        <v>100</v>
      </c>
      <c r="D36" s="42"/>
      <c r="E36" s="46"/>
      <c r="F36" s="42">
        <v>0</v>
      </c>
      <c r="G36" s="46" t="s">
        <v>40</v>
      </c>
      <c r="H36" s="44" t="e">
        <f t="shared" si="13"/>
        <v>#DIV/0!</v>
      </c>
      <c r="I36" s="44">
        <f t="shared" si="14"/>
        <v>0</v>
      </c>
      <c r="J36" s="45"/>
      <c r="K36" s="40" t="s">
        <v>29</v>
      </c>
      <c r="L36" s="42"/>
      <c r="M36" s="46"/>
      <c r="N36" s="42"/>
      <c r="O36" s="46"/>
      <c r="P36" s="42"/>
      <c r="Q36" s="46"/>
      <c r="R36" s="44" t="e">
        <f t="shared" si="15"/>
        <v>#DIV/0!</v>
      </c>
      <c r="S36" s="44" t="e">
        <f t="shared" si="16"/>
        <v>#DIV/0!</v>
      </c>
      <c r="T36" s="45"/>
      <c r="U36" s="40" t="s">
        <v>29</v>
      </c>
      <c r="V36" s="42">
        <f t="shared" si="17"/>
        <v>29</v>
      </c>
      <c r="W36" s="46">
        <v>100</v>
      </c>
      <c r="X36" s="42">
        <f t="shared" si="18"/>
        <v>0</v>
      </c>
      <c r="Y36" s="46"/>
      <c r="Z36" s="42">
        <f t="shared" si="21"/>
        <v>0</v>
      </c>
      <c r="AA36" s="46" t="s">
        <v>40</v>
      </c>
      <c r="AB36" s="44" t="e">
        <f t="shared" si="19"/>
        <v>#DIV/0!</v>
      </c>
      <c r="AC36" s="44">
        <f t="shared" si="20"/>
        <v>0</v>
      </c>
    </row>
    <row r="37" spans="1:29" x14ac:dyDescent="0.25">
      <c r="A37" s="40" t="s">
        <v>52</v>
      </c>
      <c r="B37" s="42"/>
      <c r="C37" s="46"/>
      <c r="D37" s="42"/>
      <c r="E37" s="46"/>
      <c r="F37" s="42"/>
      <c r="G37" s="46"/>
      <c r="H37" s="44" t="e">
        <f t="shared" si="13"/>
        <v>#DIV/0!</v>
      </c>
      <c r="I37" s="44" t="e">
        <f t="shared" si="14"/>
        <v>#DIV/0!</v>
      </c>
      <c r="J37" s="45"/>
      <c r="K37" s="40" t="s">
        <v>52</v>
      </c>
      <c r="L37" s="42"/>
      <c r="M37" s="46"/>
      <c r="N37" s="42"/>
      <c r="O37" s="46"/>
      <c r="P37" s="42"/>
      <c r="Q37" s="46"/>
      <c r="R37" s="44" t="e">
        <f t="shared" si="15"/>
        <v>#DIV/0!</v>
      </c>
      <c r="S37" s="44" t="e">
        <f t="shared" si="16"/>
        <v>#DIV/0!</v>
      </c>
      <c r="T37" s="45"/>
      <c r="U37" s="40" t="s">
        <v>52</v>
      </c>
      <c r="V37" s="42">
        <f t="shared" si="17"/>
        <v>0</v>
      </c>
      <c r="W37" s="46"/>
      <c r="X37" s="42">
        <f t="shared" si="18"/>
        <v>0</v>
      </c>
      <c r="Y37" s="46"/>
      <c r="Z37" s="42">
        <f t="shared" si="21"/>
        <v>0</v>
      </c>
      <c r="AA37" s="46"/>
      <c r="AB37" s="44" t="e">
        <f t="shared" si="19"/>
        <v>#DIV/0!</v>
      </c>
      <c r="AC37" s="44" t="e">
        <f t="shared" si="20"/>
        <v>#DIV/0!</v>
      </c>
    </row>
    <row r="38" spans="1:29" x14ac:dyDescent="0.25">
      <c r="A38" s="40" t="s">
        <v>32</v>
      </c>
      <c r="B38" s="42"/>
      <c r="C38" s="46"/>
      <c r="D38" s="42"/>
      <c r="E38" s="46"/>
      <c r="F38" s="42"/>
      <c r="G38" s="46"/>
      <c r="H38" s="44" t="e">
        <f t="shared" si="13"/>
        <v>#DIV/0!</v>
      </c>
      <c r="I38" s="44" t="e">
        <f t="shared" si="14"/>
        <v>#DIV/0!</v>
      </c>
      <c r="J38" s="45"/>
      <c r="K38" s="40" t="s">
        <v>32</v>
      </c>
      <c r="L38" s="42"/>
      <c r="M38" s="46"/>
      <c r="N38" s="42"/>
      <c r="O38" s="46"/>
      <c r="P38" s="42"/>
      <c r="Q38" s="46"/>
      <c r="R38" s="44" t="e">
        <f t="shared" si="15"/>
        <v>#DIV/0!</v>
      </c>
      <c r="S38" s="44" t="e">
        <f t="shared" si="16"/>
        <v>#DIV/0!</v>
      </c>
      <c r="T38" s="45"/>
      <c r="U38" s="40" t="s">
        <v>32</v>
      </c>
      <c r="V38" s="42">
        <f t="shared" si="17"/>
        <v>0</v>
      </c>
      <c r="W38" s="46"/>
      <c r="X38" s="42">
        <f t="shared" si="18"/>
        <v>0</v>
      </c>
      <c r="Y38" s="46"/>
      <c r="Z38" s="42">
        <f t="shared" si="21"/>
        <v>0</v>
      </c>
      <c r="AA38" s="46"/>
      <c r="AB38" s="44" t="e">
        <f t="shared" si="19"/>
        <v>#DIV/0!</v>
      </c>
      <c r="AC38" s="44" t="e">
        <f t="shared" si="20"/>
        <v>#DIV/0!</v>
      </c>
    </row>
    <row r="39" spans="1:29" x14ac:dyDescent="0.25">
      <c r="A39" s="40" t="s">
        <v>30</v>
      </c>
      <c r="B39" s="42">
        <v>10107</v>
      </c>
      <c r="C39" s="46">
        <v>32</v>
      </c>
      <c r="D39" s="42">
        <v>10002</v>
      </c>
      <c r="E39" s="46">
        <v>32.4</v>
      </c>
      <c r="F39" s="42">
        <v>22215</v>
      </c>
      <c r="G39" s="46">
        <v>33.1</v>
      </c>
      <c r="H39" s="44">
        <f t="shared" si="13"/>
        <v>2.2210557888422318</v>
      </c>
      <c r="I39" s="44">
        <f t="shared" si="14"/>
        <v>2.1979815969130305</v>
      </c>
      <c r="J39" s="45"/>
      <c r="K39" s="40" t="s">
        <v>30</v>
      </c>
      <c r="L39" s="42">
        <v>5929</v>
      </c>
      <c r="M39" s="46">
        <v>34.299999999999997</v>
      </c>
      <c r="N39" s="42">
        <v>5544</v>
      </c>
      <c r="O39" s="46">
        <v>35.4</v>
      </c>
      <c r="P39" s="42">
        <v>14220</v>
      </c>
      <c r="Q39" s="46">
        <v>32.1</v>
      </c>
      <c r="R39" s="44">
        <f t="shared" si="15"/>
        <v>2.5649350649350651</v>
      </c>
      <c r="S39" s="44">
        <f t="shared" si="16"/>
        <v>2.3983808399392816</v>
      </c>
      <c r="T39" s="45"/>
      <c r="U39" s="40" t="s">
        <v>30</v>
      </c>
      <c r="V39" s="42">
        <f t="shared" si="17"/>
        <v>16036</v>
      </c>
      <c r="W39" s="46">
        <v>31.7</v>
      </c>
      <c r="X39" s="42">
        <f t="shared" si="18"/>
        <v>15546</v>
      </c>
      <c r="Y39" s="46">
        <v>32.299999999999997</v>
      </c>
      <c r="Z39" s="42">
        <f t="shared" si="21"/>
        <v>36435</v>
      </c>
      <c r="AA39" s="46">
        <v>31.9</v>
      </c>
      <c r="AB39" s="44">
        <f t="shared" si="19"/>
        <v>2.3436896950984174</v>
      </c>
      <c r="AC39" s="44">
        <f t="shared" si="20"/>
        <v>2.2720753305063606</v>
      </c>
    </row>
    <row r="40" spans="1:29" x14ac:dyDescent="0.25">
      <c r="A40" s="40" t="s">
        <v>31</v>
      </c>
      <c r="B40" s="42">
        <v>17350</v>
      </c>
      <c r="C40" s="46">
        <v>22</v>
      </c>
      <c r="D40" s="42">
        <v>16598</v>
      </c>
      <c r="E40" s="46">
        <v>22.1</v>
      </c>
      <c r="F40" s="42">
        <v>44972</v>
      </c>
      <c r="G40" s="46">
        <v>28.5</v>
      </c>
      <c r="H40" s="44">
        <f t="shared" si="13"/>
        <v>2.7094830702494277</v>
      </c>
      <c r="I40" s="44">
        <f t="shared" si="14"/>
        <v>2.5920461095100866</v>
      </c>
      <c r="J40" s="45"/>
      <c r="K40" s="40" t="s">
        <v>31</v>
      </c>
      <c r="L40" s="42">
        <v>15188</v>
      </c>
      <c r="M40" s="46">
        <v>22.9</v>
      </c>
      <c r="N40" s="42">
        <v>14994</v>
      </c>
      <c r="O40" s="46">
        <v>23.3</v>
      </c>
      <c r="P40" s="42">
        <v>49405</v>
      </c>
      <c r="Q40" s="46">
        <v>25</v>
      </c>
      <c r="R40" s="44">
        <f t="shared" si="15"/>
        <v>3.2949846605308792</v>
      </c>
      <c r="S40" s="44">
        <f t="shared" si="16"/>
        <v>3.2528970239662893</v>
      </c>
      <c r="T40" s="45"/>
      <c r="U40" s="40" t="s">
        <v>31</v>
      </c>
      <c r="V40" s="42">
        <f t="shared" si="17"/>
        <v>32538</v>
      </c>
      <c r="W40" s="46">
        <v>21.4</v>
      </c>
      <c r="X40" s="42">
        <f t="shared" si="18"/>
        <v>31592</v>
      </c>
      <c r="Y40" s="46">
        <v>21.7</v>
      </c>
      <c r="Z40" s="42">
        <f t="shared" si="21"/>
        <v>94377</v>
      </c>
      <c r="AA40" s="46">
        <v>24.6</v>
      </c>
      <c r="AB40" s="44">
        <f t="shared" si="19"/>
        <v>2.987370220308939</v>
      </c>
      <c r="AC40" s="44">
        <f t="shared" si="20"/>
        <v>2.9005163193804169</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59817</v>
      </c>
      <c r="C42" s="59">
        <v>12.5</v>
      </c>
      <c r="D42" s="55">
        <v>53138</v>
      </c>
      <c r="E42" s="59">
        <v>13</v>
      </c>
      <c r="F42" s="55">
        <v>154848</v>
      </c>
      <c r="G42" s="59">
        <v>17</v>
      </c>
      <c r="H42" s="53">
        <f t="shared" ref="H42" si="22">F42/D42</f>
        <v>2.9140727915992324</v>
      </c>
      <c r="I42" s="53">
        <f t="shared" ref="I42" si="23">F42/B42</f>
        <v>2.5886955213400871</v>
      </c>
      <c r="J42" s="54"/>
      <c r="K42" s="50" t="s">
        <v>14</v>
      </c>
      <c r="L42" s="55">
        <v>34779</v>
      </c>
      <c r="M42" s="59">
        <v>13.4</v>
      </c>
      <c r="N42" s="55">
        <v>32665</v>
      </c>
      <c r="O42" s="59">
        <v>13.9</v>
      </c>
      <c r="P42" s="55">
        <v>105998</v>
      </c>
      <c r="Q42" s="59">
        <v>15.6</v>
      </c>
      <c r="R42" s="53">
        <f t="shared" ref="R42" si="24">P42/N42</f>
        <v>3.245002296035512</v>
      </c>
      <c r="S42" s="53">
        <f t="shared" ref="S42" si="25">P42/L42</f>
        <v>3.0477587049656401</v>
      </c>
      <c r="T42" s="54"/>
      <c r="U42" s="50" t="s">
        <v>14</v>
      </c>
      <c r="V42" s="55">
        <f>SUM(B42,L42)</f>
        <v>94596</v>
      </c>
      <c r="W42" s="60">
        <v>11.7</v>
      </c>
      <c r="X42" s="55">
        <f>SUM(D42,N42)</f>
        <v>85803</v>
      </c>
      <c r="Y42" s="60">
        <v>12.2</v>
      </c>
      <c r="Z42" s="55">
        <f t="shared" si="21"/>
        <v>260846</v>
      </c>
      <c r="AA42" s="60">
        <v>14.1</v>
      </c>
      <c r="AB42" s="53">
        <f>Z42/X42</f>
        <v>3.0400568744682586</v>
      </c>
      <c r="AC42" s="53">
        <f>Z42/V42</f>
        <v>2.757473888959364</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A46" s="47"/>
      <c r="K46" s="47"/>
      <c r="U46" s="47"/>
    </row>
    <row r="47" spans="1:29" x14ac:dyDescent="0.25">
      <c r="B47" s="61">
        <f>B20-B42</f>
        <v>0</v>
      </c>
      <c r="C47" s="61">
        <f t="shared" ref="C47:AC47" si="26">C20-C42</f>
        <v>0</v>
      </c>
      <c r="D47" s="61">
        <f t="shared" si="26"/>
        <v>0</v>
      </c>
      <c r="E47" s="61">
        <f t="shared" si="26"/>
        <v>0</v>
      </c>
      <c r="F47" s="61">
        <f t="shared" si="26"/>
        <v>0</v>
      </c>
      <c r="G47" s="61">
        <f t="shared" si="26"/>
        <v>0</v>
      </c>
      <c r="H47" s="61">
        <f t="shared" si="26"/>
        <v>0</v>
      </c>
      <c r="I47" s="61">
        <f t="shared" si="26"/>
        <v>0</v>
      </c>
      <c r="J47" s="62"/>
      <c r="K47" s="35" t="e">
        <f t="shared" si="26"/>
        <v>#VALUE!</v>
      </c>
      <c r="L47" s="61">
        <f t="shared" si="26"/>
        <v>0</v>
      </c>
      <c r="M47" s="61">
        <f t="shared" si="26"/>
        <v>0</v>
      </c>
      <c r="N47" s="61">
        <f t="shared" si="26"/>
        <v>0</v>
      </c>
      <c r="O47" s="61">
        <f t="shared" si="26"/>
        <v>0</v>
      </c>
      <c r="P47" s="61">
        <f t="shared" si="26"/>
        <v>0</v>
      </c>
      <c r="Q47" s="61">
        <f t="shared" si="26"/>
        <v>0</v>
      </c>
      <c r="R47" s="61">
        <f t="shared" si="26"/>
        <v>0</v>
      </c>
      <c r="S47" s="61">
        <f t="shared" si="26"/>
        <v>0</v>
      </c>
      <c r="T47" s="62"/>
      <c r="U47" s="35" t="e">
        <f t="shared" si="26"/>
        <v>#VALUE!</v>
      </c>
      <c r="V47" s="61">
        <f t="shared" si="26"/>
        <v>0</v>
      </c>
      <c r="W47" s="61"/>
      <c r="X47" s="61">
        <f t="shared" si="26"/>
        <v>0</v>
      </c>
      <c r="Y47" s="61"/>
      <c r="Z47" s="61">
        <f t="shared" si="26"/>
        <v>0</v>
      </c>
      <c r="AA47" s="61"/>
      <c r="AB47" s="61">
        <f t="shared" si="26"/>
        <v>0</v>
      </c>
      <c r="AC47" s="61">
        <f t="shared" si="26"/>
        <v>0</v>
      </c>
    </row>
    <row r="49" spans="11:21" x14ac:dyDescent="0.25">
      <c r="K49" s="47"/>
      <c r="U49" s="47"/>
    </row>
    <row r="50" spans="11:21" x14ac:dyDescent="0.25">
      <c r="K50" s="47"/>
      <c r="U50" s="47"/>
    </row>
    <row r="51" spans="11:21" x14ac:dyDescent="0.25">
      <c r="K51" s="47"/>
      <c r="U51" s="47"/>
    </row>
    <row r="52" spans="11:21" x14ac:dyDescent="0.25">
      <c r="K52" s="47"/>
      <c r="U52" s="47"/>
    </row>
    <row r="53" spans="11:21" x14ac:dyDescent="0.25">
      <c r="K53" s="47"/>
      <c r="U53" s="47"/>
    </row>
    <row r="54" spans="11:21" x14ac:dyDescent="0.25">
      <c r="K54" s="47"/>
      <c r="U54" s="47"/>
    </row>
    <row r="55" spans="11:21" x14ac:dyDescent="0.25">
      <c r="K55" s="47"/>
      <c r="U55" s="47"/>
    </row>
    <row r="56" spans="11:21" x14ac:dyDescent="0.25">
      <c r="K56" s="47"/>
      <c r="U56" s="47"/>
    </row>
    <row r="57" spans="11:21" x14ac:dyDescent="0.25">
      <c r="K57" s="47"/>
      <c r="U57" s="47"/>
    </row>
    <row r="58" spans="11:21" x14ac:dyDescent="0.25">
      <c r="K58" s="47"/>
      <c r="U58" s="47"/>
    </row>
  </sheetData>
  <mergeCells count="12">
    <mergeCell ref="A2:A3"/>
    <mergeCell ref="B2:I2"/>
    <mergeCell ref="L2:S2"/>
    <mergeCell ref="V2:AC2"/>
    <mergeCell ref="A28:A29"/>
    <mergeCell ref="B28:I28"/>
    <mergeCell ref="L28:S28"/>
    <mergeCell ref="V28:AC28"/>
    <mergeCell ref="K2:K3"/>
    <mergeCell ref="U2:U3"/>
    <mergeCell ref="K28:K29"/>
    <mergeCell ref="U28:U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workbookViewId="0">
      <selection activeCell="O30" sqref="O30"/>
    </sheetView>
  </sheetViews>
  <sheetFormatPr defaultColWidth="9.140625" defaultRowHeight="15" x14ac:dyDescent="0.25"/>
  <cols>
    <col min="1" max="1" width="32.7109375" style="35" customWidth="1"/>
    <col min="2" max="2" width="11.5703125" style="35" customWidth="1"/>
    <col min="3" max="3" width="11.5703125" style="64" customWidth="1"/>
    <col min="4" max="4" width="11.5703125" style="35" customWidth="1"/>
    <col min="5" max="5" width="11.5703125" style="64" customWidth="1"/>
    <col min="6" max="9" width="11.5703125" style="35" customWidth="1"/>
    <col min="10" max="10" width="11.5703125" style="47" customWidth="1"/>
    <col min="11" max="11" width="32.7109375" style="35" customWidth="1"/>
    <col min="12" max="12" width="11.5703125" style="35" customWidth="1"/>
    <col min="13" max="13" width="11.5703125" style="64" customWidth="1"/>
    <col min="14" max="14" width="11.5703125" style="35" customWidth="1"/>
    <col min="15" max="15" width="11.5703125" style="64" customWidth="1"/>
    <col min="16" max="19" width="11.5703125" style="35" customWidth="1"/>
    <col min="20" max="20" width="11.5703125" style="47" customWidth="1"/>
    <col min="21" max="21" width="32.7109375" style="35" customWidth="1"/>
    <col min="22" max="23" width="13.42578125" style="35" customWidth="1"/>
    <col min="24" max="25" width="11.85546875" style="35" customWidth="1"/>
    <col min="26" max="29" width="13.42578125" style="35" customWidth="1"/>
    <col min="30" max="16384" width="9.140625" style="35"/>
  </cols>
  <sheetData>
    <row r="1" spans="1:31" s="31" customFormat="1" ht="15.75" thickBot="1" x14ac:dyDescent="0.3">
      <c r="A1" s="29" t="s">
        <v>78</v>
      </c>
      <c r="B1" s="30"/>
      <c r="C1" s="63"/>
      <c r="D1" s="30"/>
      <c r="E1" s="63"/>
      <c r="F1" s="30"/>
      <c r="G1" s="30"/>
      <c r="H1" s="30"/>
      <c r="I1" s="30"/>
      <c r="J1" s="29"/>
      <c r="K1" s="29"/>
      <c r="L1" s="30"/>
      <c r="M1" s="63"/>
      <c r="N1" s="30"/>
      <c r="O1" s="63"/>
      <c r="P1" s="30"/>
      <c r="Q1" s="30"/>
      <c r="R1" s="30"/>
      <c r="S1" s="30"/>
      <c r="T1" s="29"/>
      <c r="U1" s="29"/>
      <c r="V1" s="30"/>
      <c r="W1" s="30"/>
      <c r="X1" s="30"/>
      <c r="Y1" s="30"/>
      <c r="Z1" s="30"/>
      <c r="AA1" s="30"/>
      <c r="AB1" s="30"/>
      <c r="AC1" s="30"/>
    </row>
    <row r="2" spans="1:31" ht="16.5" customHeight="1" thickBot="1" x14ac:dyDescent="0.3">
      <c r="A2" s="32"/>
      <c r="B2" s="33" t="s">
        <v>16</v>
      </c>
      <c r="C2" s="33"/>
      <c r="D2" s="33"/>
      <c r="E2" s="33"/>
      <c r="F2" s="33"/>
      <c r="G2" s="33"/>
      <c r="H2" s="33"/>
      <c r="I2" s="33"/>
      <c r="J2" s="34"/>
      <c r="K2" s="32"/>
      <c r="L2" s="33" t="s">
        <v>17</v>
      </c>
      <c r="M2" s="33"/>
      <c r="N2" s="33"/>
      <c r="O2" s="33"/>
      <c r="P2" s="33"/>
      <c r="Q2" s="33"/>
      <c r="R2" s="33"/>
      <c r="S2" s="33"/>
      <c r="T2" s="34"/>
      <c r="U2" s="32"/>
      <c r="V2" s="33">
        <v>2019</v>
      </c>
      <c r="W2" s="33"/>
      <c r="X2" s="33"/>
      <c r="Y2" s="33"/>
      <c r="Z2" s="33"/>
      <c r="AA2" s="33"/>
      <c r="AB2" s="33"/>
      <c r="AC2" s="33"/>
    </row>
    <row r="3" spans="1:31" s="39" customFormat="1" ht="34.5" thickBot="1" x14ac:dyDescent="0.3">
      <c r="A3" s="36"/>
      <c r="B3" s="37" t="s">
        <v>18</v>
      </c>
      <c r="C3" s="38" t="s">
        <v>41</v>
      </c>
      <c r="D3" s="37" t="s">
        <v>19</v>
      </c>
      <c r="E3" s="38" t="s">
        <v>42</v>
      </c>
      <c r="F3" s="37" t="s">
        <v>0</v>
      </c>
      <c r="G3" s="38" t="s">
        <v>1</v>
      </c>
      <c r="H3" s="37" t="s">
        <v>20</v>
      </c>
      <c r="I3" s="37" t="s">
        <v>15</v>
      </c>
      <c r="J3" s="34"/>
      <c r="K3" s="36"/>
      <c r="L3" s="37" t="s">
        <v>18</v>
      </c>
      <c r="M3" s="38" t="s">
        <v>41</v>
      </c>
      <c r="N3" s="37" t="s">
        <v>19</v>
      </c>
      <c r="O3" s="38" t="s">
        <v>42</v>
      </c>
      <c r="P3" s="37" t="s">
        <v>0</v>
      </c>
      <c r="Q3" s="38" t="s">
        <v>1</v>
      </c>
      <c r="R3" s="37" t="s">
        <v>20</v>
      </c>
      <c r="S3" s="37" t="s">
        <v>15</v>
      </c>
      <c r="T3" s="34"/>
      <c r="U3" s="36"/>
      <c r="V3" s="37" t="s">
        <v>18</v>
      </c>
      <c r="W3" s="38" t="s">
        <v>41</v>
      </c>
      <c r="X3" s="37" t="s">
        <v>19</v>
      </c>
      <c r="Y3" s="38" t="s">
        <v>42</v>
      </c>
      <c r="Z3" s="37" t="s">
        <v>0</v>
      </c>
      <c r="AA3" s="38" t="s">
        <v>1</v>
      </c>
      <c r="AB3" s="37" t="s">
        <v>20</v>
      </c>
      <c r="AC3" s="37" t="s">
        <v>15</v>
      </c>
    </row>
    <row r="4" spans="1:31" x14ac:dyDescent="0.25">
      <c r="A4" s="40"/>
      <c r="B4" s="40"/>
      <c r="C4" s="40"/>
      <c r="D4" s="40"/>
      <c r="E4" s="40"/>
      <c r="F4" s="40"/>
      <c r="G4" s="40"/>
      <c r="H4" s="40"/>
      <c r="I4" s="40"/>
      <c r="J4" s="41"/>
      <c r="K4" s="40"/>
      <c r="L4" s="40"/>
      <c r="M4" s="40"/>
      <c r="N4" s="40"/>
      <c r="O4" s="40"/>
      <c r="P4" s="40"/>
      <c r="Q4" s="40"/>
      <c r="R4" s="40"/>
      <c r="S4" s="40"/>
      <c r="T4" s="41"/>
      <c r="U4" s="40"/>
      <c r="V4" s="40"/>
      <c r="W4" s="40"/>
      <c r="X4" s="40"/>
      <c r="Y4" s="40"/>
      <c r="Z4" s="40"/>
      <c r="AA4" s="40"/>
      <c r="AB4" s="40"/>
      <c r="AC4" s="40"/>
    </row>
    <row r="5" spans="1:31" x14ac:dyDescent="0.25">
      <c r="A5" s="40" t="s">
        <v>43</v>
      </c>
      <c r="B5" s="42"/>
      <c r="C5" s="43"/>
      <c r="D5" s="42"/>
      <c r="E5" s="43"/>
      <c r="F5" s="42"/>
      <c r="G5" s="43"/>
      <c r="H5" s="44"/>
      <c r="I5" s="44"/>
      <c r="J5" s="45"/>
      <c r="K5" s="40" t="s">
        <v>43</v>
      </c>
      <c r="L5" s="42"/>
      <c r="M5" s="43"/>
      <c r="N5" s="42"/>
      <c r="O5" s="43"/>
      <c r="P5" s="42"/>
      <c r="Q5" s="43"/>
      <c r="R5" s="44"/>
      <c r="S5" s="44"/>
      <c r="T5" s="45"/>
      <c r="U5" s="40" t="s">
        <v>43</v>
      </c>
      <c r="V5" s="42">
        <f t="shared" ref="V5:V18" si="0">SUM(B5,L5)</f>
        <v>0</v>
      </c>
      <c r="W5" s="43"/>
      <c r="X5" s="42">
        <f t="shared" ref="X5:X18" si="1">SUM(D5,N5)</f>
        <v>0</v>
      </c>
      <c r="Y5" s="43"/>
      <c r="Z5" s="42">
        <f t="shared" ref="Z5:Z18" si="2">SUM(F5,P5)</f>
        <v>0</v>
      </c>
      <c r="AA5" s="43"/>
      <c r="AB5" s="44" t="e">
        <f>Z5/X5</f>
        <v>#DIV/0!</v>
      </c>
      <c r="AC5" s="44" t="e">
        <f t="shared" ref="AC5:AC18" si="3">Z5/V5</f>
        <v>#DIV/0!</v>
      </c>
    </row>
    <row r="6" spans="1:31" x14ac:dyDescent="0.25">
      <c r="A6" s="40" t="s">
        <v>44</v>
      </c>
      <c r="B6" s="42">
        <v>733</v>
      </c>
      <c r="C6" s="43">
        <v>62.4</v>
      </c>
      <c r="D6" s="42">
        <v>633</v>
      </c>
      <c r="E6" s="43">
        <v>71.8</v>
      </c>
      <c r="F6" s="42">
        <v>120</v>
      </c>
      <c r="G6" s="43">
        <v>58.4</v>
      </c>
      <c r="H6" s="44">
        <f t="shared" ref="H6:H18" si="4">F6/D6</f>
        <v>0.1895734597156398</v>
      </c>
      <c r="I6" s="44">
        <f t="shared" ref="I6:I18" si="5">F6/B6</f>
        <v>0.16371077762619374</v>
      </c>
      <c r="J6" s="45"/>
      <c r="K6" s="40" t="s">
        <v>44</v>
      </c>
      <c r="L6" s="42">
        <v>120</v>
      </c>
      <c r="M6" s="43">
        <v>70.900000000000006</v>
      </c>
      <c r="N6" s="42">
        <v>120</v>
      </c>
      <c r="O6" s="43">
        <v>70.900000000000006</v>
      </c>
      <c r="P6" s="42">
        <v>12</v>
      </c>
      <c r="Q6" s="43">
        <v>70.3</v>
      </c>
      <c r="R6" s="44">
        <f t="shared" ref="R6:R18" si="6">P6/N6</f>
        <v>0.1</v>
      </c>
      <c r="S6" s="44">
        <f t="shared" ref="S6:S18" si="7">P6/L6</f>
        <v>0.1</v>
      </c>
      <c r="T6" s="45"/>
      <c r="U6" s="40" t="s">
        <v>44</v>
      </c>
      <c r="V6" s="42">
        <f t="shared" si="0"/>
        <v>853</v>
      </c>
      <c r="W6" s="43">
        <v>55.9</v>
      </c>
      <c r="X6" s="42">
        <f t="shared" si="1"/>
        <v>753</v>
      </c>
      <c r="Y6" s="43">
        <v>63</v>
      </c>
      <c r="Z6" s="42">
        <f t="shared" si="2"/>
        <v>132</v>
      </c>
      <c r="AA6" s="43">
        <v>57.5</v>
      </c>
      <c r="AB6" s="44">
        <f t="shared" ref="AB6:AB18" si="8">Z6/X6</f>
        <v>0.1752988047808765</v>
      </c>
      <c r="AC6" s="44">
        <f t="shared" si="3"/>
        <v>0.15474794841735054</v>
      </c>
    </row>
    <row r="7" spans="1:31" x14ac:dyDescent="0.25">
      <c r="A7" s="40" t="s">
        <v>9</v>
      </c>
      <c r="B7" s="42">
        <v>21467</v>
      </c>
      <c r="C7" s="43">
        <v>39.200000000000003</v>
      </c>
      <c r="D7" s="42">
        <v>6073</v>
      </c>
      <c r="E7" s="43">
        <v>72.3</v>
      </c>
      <c r="F7" s="42">
        <v>1374</v>
      </c>
      <c r="G7" s="43">
        <v>71.599999999999994</v>
      </c>
      <c r="H7" s="44">
        <f t="shared" si="4"/>
        <v>0.22624732422196608</v>
      </c>
      <c r="I7" s="44">
        <f t="shared" si="5"/>
        <v>6.4005217310290213E-2</v>
      </c>
      <c r="J7" s="45"/>
      <c r="K7" s="40" t="s">
        <v>9</v>
      </c>
      <c r="L7" s="42">
        <v>17325</v>
      </c>
      <c r="M7" s="43">
        <v>28.6</v>
      </c>
      <c r="N7" s="42">
        <v>16058</v>
      </c>
      <c r="O7" s="43">
        <v>29.1</v>
      </c>
      <c r="P7" s="42">
        <v>4430</v>
      </c>
      <c r="Q7" s="43">
        <v>34</v>
      </c>
      <c r="R7" s="44">
        <f t="shared" si="6"/>
        <v>0.27587495329430811</v>
      </c>
      <c r="S7" s="44">
        <f t="shared" si="7"/>
        <v>0.2556998556998557</v>
      </c>
      <c r="T7" s="45"/>
      <c r="U7" s="40" t="s">
        <v>9</v>
      </c>
      <c r="V7" s="42">
        <f t="shared" si="0"/>
        <v>38792</v>
      </c>
      <c r="W7" s="43">
        <v>29</v>
      </c>
      <c r="X7" s="42">
        <f t="shared" si="1"/>
        <v>22131</v>
      </c>
      <c r="Y7" s="43">
        <v>30.1</v>
      </c>
      <c r="Z7" s="42">
        <f t="shared" si="2"/>
        <v>5804</v>
      </c>
      <c r="AA7" s="43">
        <v>32.6</v>
      </c>
      <c r="AB7" s="44">
        <f t="shared" si="8"/>
        <v>0.26225656319190277</v>
      </c>
      <c r="AC7" s="44">
        <f t="shared" si="3"/>
        <v>0.14961847803670861</v>
      </c>
    </row>
    <row r="8" spans="1:31" x14ac:dyDescent="0.25">
      <c r="A8" s="40" t="s">
        <v>7</v>
      </c>
      <c r="B8" s="42">
        <v>28271</v>
      </c>
      <c r="C8" s="43">
        <v>19</v>
      </c>
      <c r="D8" s="42">
        <v>19516</v>
      </c>
      <c r="E8" s="43">
        <v>23.7</v>
      </c>
      <c r="F8" s="42">
        <v>5748</v>
      </c>
      <c r="G8" s="43">
        <v>25.2</v>
      </c>
      <c r="H8" s="44">
        <f t="shared" si="4"/>
        <v>0.29452756712441075</v>
      </c>
      <c r="I8" s="44">
        <f t="shared" si="5"/>
        <v>0.20331788758798769</v>
      </c>
      <c r="J8" s="45"/>
      <c r="K8" s="40" t="s">
        <v>7</v>
      </c>
      <c r="L8" s="42">
        <v>31865</v>
      </c>
      <c r="M8" s="43">
        <v>18.600000000000001</v>
      </c>
      <c r="N8" s="42">
        <v>31172</v>
      </c>
      <c r="O8" s="43">
        <v>18.7</v>
      </c>
      <c r="P8" s="42">
        <v>9169</v>
      </c>
      <c r="Q8" s="43">
        <v>21.1</v>
      </c>
      <c r="R8" s="44">
        <f t="shared" si="6"/>
        <v>0.29414217887848071</v>
      </c>
      <c r="S8" s="44">
        <f t="shared" si="7"/>
        <v>0.2877451749568492</v>
      </c>
      <c r="T8" s="45"/>
      <c r="U8" s="40" t="s">
        <v>7</v>
      </c>
      <c r="V8" s="42">
        <f t="shared" si="0"/>
        <v>60136</v>
      </c>
      <c r="W8" s="43">
        <v>13.8</v>
      </c>
      <c r="X8" s="42">
        <f t="shared" si="1"/>
        <v>50688</v>
      </c>
      <c r="Y8" s="43">
        <v>14.2</v>
      </c>
      <c r="Z8" s="42">
        <f t="shared" si="2"/>
        <v>14917</v>
      </c>
      <c r="AA8" s="43">
        <v>16.399999999999999</v>
      </c>
      <c r="AB8" s="44">
        <f t="shared" si="8"/>
        <v>0.29429056186868685</v>
      </c>
      <c r="AC8" s="44">
        <f t="shared" si="3"/>
        <v>0.24805441000399095</v>
      </c>
    </row>
    <row r="9" spans="1:31" x14ac:dyDescent="0.25">
      <c r="A9" s="40" t="s">
        <v>8</v>
      </c>
      <c r="B9" s="42">
        <v>22021</v>
      </c>
      <c r="C9" s="43">
        <v>29.3</v>
      </c>
      <c r="D9" s="42">
        <v>3474</v>
      </c>
      <c r="E9" s="43">
        <v>36.4</v>
      </c>
      <c r="F9" s="42">
        <v>1035</v>
      </c>
      <c r="G9" s="43">
        <v>55.1</v>
      </c>
      <c r="H9" s="44">
        <f t="shared" si="4"/>
        <v>0.29792746113989638</v>
      </c>
      <c r="I9" s="44">
        <f t="shared" si="5"/>
        <v>4.700059034557922E-2</v>
      </c>
      <c r="J9" s="45"/>
      <c r="K9" s="40" t="s">
        <v>8</v>
      </c>
      <c r="L9" s="42">
        <v>61967</v>
      </c>
      <c r="M9" s="43">
        <v>18</v>
      </c>
      <c r="N9" s="42">
        <v>59335</v>
      </c>
      <c r="O9" s="43">
        <v>18.7</v>
      </c>
      <c r="P9" s="42">
        <v>14806</v>
      </c>
      <c r="Q9" s="43">
        <v>17.8</v>
      </c>
      <c r="R9" s="44">
        <f t="shared" si="6"/>
        <v>0.24953231650796326</v>
      </c>
      <c r="S9" s="44">
        <f t="shared" si="7"/>
        <v>0.23893362596220569</v>
      </c>
      <c r="T9" s="45"/>
      <c r="U9" s="40" t="s">
        <v>8</v>
      </c>
      <c r="V9" s="42">
        <f t="shared" si="0"/>
        <v>83988</v>
      </c>
      <c r="W9" s="43">
        <v>18.2</v>
      </c>
      <c r="X9" s="42">
        <f t="shared" si="1"/>
        <v>62809</v>
      </c>
      <c r="Y9" s="43">
        <v>18</v>
      </c>
      <c r="Z9" s="42">
        <f t="shared" si="2"/>
        <v>15841</v>
      </c>
      <c r="AA9" s="43">
        <v>17.8</v>
      </c>
      <c r="AB9" s="44">
        <f t="shared" si="8"/>
        <v>0.25220907831680173</v>
      </c>
      <c r="AC9" s="44">
        <f t="shared" si="3"/>
        <v>0.18861027765871316</v>
      </c>
    </row>
    <row r="10" spans="1:31" x14ac:dyDescent="0.25">
      <c r="A10" s="40" t="s">
        <v>13</v>
      </c>
      <c r="B10" s="42"/>
      <c r="C10" s="43"/>
      <c r="D10" s="42"/>
      <c r="E10" s="43"/>
      <c r="F10" s="42"/>
      <c r="G10" s="43"/>
      <c r="H10" s="44" t="e">
        <f t="shared" si="4"/>
        <v>#DIV/0!</v>
      </c>
      <c r="I10" s="44" t="e">
        <f t="shared" si="5"/>
        <v>#DIV/0!</v>
      </c>
      <c r="J10" s="45"/>
      <c r="K10" s="40" t="s">
        <v>13</v>
      </c>
      <c r="L10" s="42"/>
      <c r="M10" s="43"/>
      <c r="N10" s="42"/>
      <c r="O10" s="43"/>
      <c r="P10" s="42"/>
      <c r="Q10" s="43"/>
      <c r="R10" s="44" t="e">
        <f t="shared" si="6"/>
        <v>#DIV/0!</v>
      </c>
      <c r="S10" s="44" t="e">
        <f t="shared" si="7"/>
        <v>#DIV/0!</v>
      </c>
      <c r="T10" s="45"/>
      <c r="U10" s="40" t="s">
        <v>13</v>
      </c>
      <c r="V10" s="42">
        <f t="shared" si="0"/>
        <v>0</v>
      </c>
      <c r="W10" s="43"/>
      <c r="X10" s="42">
        <f t="shared" si="1"/>
        <v>0</v>
      </c>
      <c r="Y10" s="43"/>
      <c r="Z10" s="42">
        <f t="shared" si="2"/>
        <v>0</v>
      </c>
      <c r="AA10" s="43"/>
      <c r="AB10" s="44" t="e">
        <f t="shared" si="8"/>
        <v>#DIV/0!</v>
      </c>
      <c r="AC10" s="44" t="e">
        <f t="shared" si="3"/>
        <v>#DIV/0!</v>
      </c>
    </row>
    <row r="11" spans="1:31" x14ac:dyDescent="0.25">
      <c r="A11" s="40" t="s">
        <v>10</v>
      </c>
      <c r="B11" s="42">
        <v>4064</v>
      </c>
      <c r="C11" s="43">
        <v>87.8</v>
      </c>
      <c r="D11" s="42">
        <v>3997</v>
      </c>
      <c r="E11" s="43">
        <v>89.3</v>
      </c>
      <c r="F11" s="42">
        <v>1469</v>
      </c>
      <c r="G11" s="43">
        <v>90.5</v>
      </c>
      <c r="H11" s="44">
        <f t="shared" si="4"/>
        <v>0.36752564423317491</v>
      </c>
      <c r="I11" s="44">
        <f t="shared" si="5"/>
        <v>0.36146653543307089</v>
      </c>
      <c r="J11" s="45"/>
      <c r="K11" s="40" t="s">
        <v>10</v>
      </c>
      <c r="L11" s="42">
        <v>621</v>
      </c>
      <c r="M11" s="43">
        <v>58.8</v>
      </c>
      <c r="N11" s="42">
        <v>508</v>
      </c>
      <c r="O11" s="43">
        <v>69.099999999999994</v>
      </c>
      <c r="P11" s="42">
        <v>404</v>
      </c>
      <c r="Q11" s="43">
        <v>93.7</v>
      </c>
      <c r="R11" s="44">
        <f t="shared" si="6"/>
        <v>0.79527559055118113</v>
      </c>
      <c r="S11" s="44">
        <f t="shared" si="7"/>
        <v>0.65056360708534622</v>
      </c>
      <c r="T11" s="45"/>
      <c r="U11" s="40" t="s">
        <v>10</v>
      </c>
      <c r="V11" s="42">
        <f t="shared" si="0"/>
        <v>4685</v>
      </c>
      <c r="W11" s="43">
        <v>76.3</v>
      </c>
      <c r="X11" s="42">
        <f t="shared" si="1"/>
        <v>4505</v>
      </c>
      <c r="Y11" s="43">
        <v>79.400000000000006</v>
      </c>
      <c r="Z11" s="42">
        <f t="shared" si="2"/>
        <v>1873</v>
      </c>
      <c r="AA11" s="43">
        <v>73.3</v>
      </c>
      <c r="AB11" s="44">
        <f t="shared" si="8"/>
        <v>0.41576026637069924</v>
      </c>
      <c r="AC11" s="44">
        <f t="shared" si="3"/>
        <v>0.39978655282817505</v>
      </c>
      <c r="AE11" s="47"/>
    </row>
    <row r="12" spans="1:31" x14ac:dyDescent="0.25">
      <c r="A12" s="40" t="s">
        <v>11</v>
      </c>
      <c r="B12" s="42">
        <v>7005</v>
      </c>
      <c r="C12" s="43">
        <v>88.5</v>
      </c>
      <c r="D12" s="42">
        <v>5554</v>
      </c>
      <c r="E12" s="43">
        <v>94.7</v>
      </c>
      <c r="F12" s="42">
        <v>307</v>
      </c>
      <c r="G12" s="43">
        <v>92</v>
      </c>
      <c r="H12" s="44">
        <f t="shared" si="4"/>
        <v>5.5275477133597407E-2</v>
      </c>
      <c r="I12" s="44">
        <f t="shared" si="5"/>
        <v>4.3825838686652394E-2</v>
      </c>
      <c r="J12" s="45"/>
      <c r="K12" s="40" t="s">
        <v>11</v>
      </c>
      <c r="L12" s="42">
        <v>2545</v>
      </c>
      <c r="M12" s="43">
        <v>83.5</v>
      </c>
      <c r="N12" s="42">
        <v>2413</v>
      </c>
      <c r="O12" s="43">
        <v>87.6</v>
      </c>
      <c r="P12" s="42">
        <v>478</v>
      </c>
      <c r="Q12" s="43">
        <v>89.8</v>
      </c>
      <c r="R12" s="44">
        <f t="shared" si="6"/>
        <v>0.19809365934521342</v>
      </c>
      <c r="S12" s="44">
        <f t="shared" si="7"/>
        <v>0.18781925343811395</v>
      </c>
      <c r="T12" s="45"/>
      <c r="U12" s="40" t="s">
        <v>11</v>
      </c>
      <c r="V12" s="42">
        <f t="shared" si="0"/>
        <v>9550</v>
      </c>
      <c r="W12" s="43">
        <v>87.1</v>
      </c>
      <c r="X12" s="42">
        <f t="shared" si="1"/>
        <v>7967</v>
      </c>
      <c r="Y12" s="43">
        <v>92.5</v>
      </c>
      <c r="Z12" s="42">
        <f t="shared" si="2"/>
        <v>785</v>
      </c>
      <c r="AA12" s="43">
        <v>90.7</v>
      </c>
      <c r="AB12" s="44">
        <f t="shared" si="8"/>
        <v>9.8531442199071173E-2</v>
      </c>
      <c r="AC12" s="44">
        <f t="shared" si="3"/>
        <v>8.219895287958115E-2</v>
      </c>
      <c r="AE12" s="47"/>
    </row>
    <row r="13" spans="1:31" x14ac:dyDescent="0.25">
      <c r="A13" s="40" t="s">
        <v>2</v>
      </c>
      <c r="B13" s="42">
        <v>3858</v>
      </c>
      <c r="C13" s="43">
        <v>44.1</v>
      </c>
      <c r="D13" s="42">
        <v>3771</v>
      </c>
      <c r="E13" s="43">
        <v>43.4</v>
      </c>
      <c r="F13" s="42">
        <v>584</v>
      </c>
      <c r="G13" s="43">
        <v>36.4</v>
      </c>
      <c r="H13" s="44">
        <f t="shared" si="4"/>
        <v>0.15486608326703791</v>
      </c>
      <c r="I13" s="44">
        <f t="shared" si="5"/>
        <v>0.15137376879212028</v>
      </c>
      <c r="J13" s="45"/>
      <c r="K13" s="40" t="s">
        <v>2</v>
      </c>
      <c r="L13" s="42">
        <v>1980</v>
      </c>
      <c r="M13" s="43">
        <v>64.7</v>
      </c>
      <c r="N13" s="42">
        <v>1980</v>
      </c>
      <c r="O13" s="43">
        <v>64.7</v>
      </c>
      <c r="P13" s="42">
        <v>434</v>
      </c>
      <c r="Q13" s="43">
        <v>64.400000000000006</v>
      </c>
      <c r="R13" s="44">
        <f t="shared" si="6"/>
        <v>0.21919191919191919</v>
      </c>
      <c r="S13" s="44">
        <f t="shared" si="7"/>
        <v>0.21919191919191919</v>
      </c>
      <c r="T13" s="45"/>
      <c r="U13" s="40" t="s">
        <v>2</v>
      </c>
      <c r="V13" s="42">
        <f t="shared" si="0"/>
        <v>5838</v>
      </c>
      <c r="W13" s="43">
        <v>49.4</v>
      </c>
      <c r="X13" s="42">
        <f t="shared" si="1"/>
        <v>5751</v>
      </c>
      <c r="Y13" s="43">
        <v>49</v>
      </c>
      <c r="Z13" s="42">
        <f t="shared" si="2"/>
        <v>1018</v>
      </c>
      <c r="AA13" s="43">
        <v>42</v>
      </c>
      <c r="AB13" s="44">
        <f t="shared" si="8"/>
        <v>0.17701269344461834</v>
      </c>
      <c r="AC13" s="44">
        <f t="shared" si="3"/>
        <v>0.17437478588557725</v>
      </c>
      <c r="AE13" s="47"/>
    </row>
    <row r="14" spans="1:31" x14ac:dyDescent="0.25">
      <c r="A14" s="40" t="s">
        <v>5</v>
      </c>
      <c r="B14" s="42">
        <v>6813</v>
      </c>
      <c r="C14" s="43">
        <v>27.7</v>
      </c>
      <c r="D14" s="42">
        <v>4000</v>
      </c>
      <c r="E14" s="43">
        <v>39.1</v>
      </c>
      <c r="F14" s="42">
        <v>965</v>
      </c>
      <c r="G14" s="43">
        <v>41</v>
      </c>
      <c r="H14" s="44">
        <f t="shared" si="4"/>
        <v>0.24124999999999999</v>
      </c>
      <c r="I14" s="44">
        <f t="shared" si="5"/>
        <v>0.14164098047849699</v>
      </c>
      <c r="J14" s="45"/>
      <c r="K14" s="40" t="s">
        <v>5</v>
      </c>
      <c r="L14" s="42">
        <v>5984</v>
      </c>
      <c r="M14" s="43">
        <v>29.8</v>
      </c>
      <c r="N14" s="42">
        <v>5253</v>
      </c>
      <c r="O14" s="43">
        <v>28.6</v>
      </c>
      <c r="P14" s="42">
        <v>1347</v>
      </c>
      <c r="Q14" s="43">
        <v>29</v>
      </c>
      <c r="R14" s="44">
        <f t="shared" si="6"/>
        <v>0.25642490005711022</v>
      </c>
      <c r="S14" s="44">
        <f t="shared" si="7"/>
        <v>0.22510026737967914</v>
      </c>
      <c r="T14" s="45"/>
      <c r="U14" s="40" t="s">
        <v>5</v>
      </c>
      <c r="V14" s="42">
        <f t="shared" si="0"/>
        <v>12797</v>
      </c>
      <c r="W14" s="43">
        <v>24.7</v>
      </c>
      <c r="X14" s="42">
        <f t="shared" si="1"/>
        <v>9253</v>
      </c>
      <c r="Y14" s="43">
        <v>27.4</v>
      </c>
      <c r="Z14" s="42">
        <f t="shared" si="2"/>
        <v>2312</v>
      </c>
      <c r="AA14" s="43">
        <v>26.6</v>
      </c>
      <c r="AB14" s="44">
        <f t="shared" si="8"/>
        <v>0.2498649086782665</v>
      </c>
      <c r="AC14" s="44">
        <f t="shared" si="3"/>
        <v>0.1806673439087286</v>
      </c>
      <c r="AE14" s="47"/>
    </row>
    <row r="15" spans="1:31" x14ac:dyDescent="0.25">
      <c r="A15" s="40" t="s">
        <v>3</v>
      </c>
      <c r="B15" s="42">
        <v>1761</v>
      </c>
      <c r="C15" s="43">
        <v>32</v>
      </c>
      <c r="D15" s="42">
        <v>1761</v>
      </c>
      <c r="E15" s="43">
        <v>32</v>
      </c>
      <c r="F15" s="42">
        <v>286</v>
      </c>
      <c r="G15" s="43">
        <v>36.9</v>
      </c>
      <c r="H15" s="44">
        <f t="shared" si="4"/>
        <v>0.16240772288472458</v>
      </c>
      <c r="I15" s="44">
        <f t="shared" si="5"/>
        <v>0.16240772288472458</v>
      </c>
      <c r="J15" s="45"/>
      <c r="K15" s="40" t="s">
        <v>3</v>
      </c>
      <c r="L15" s="42">
        <v>585</v>
      </c>
      <c r="M15" s="43">
        <v>65.099999999999994</v>
      </c>
      <c r="N15" s="42">
        <v>585</v>
      </c>
      <c r="O15" s="43">
        <v>65.099999999999994</v>
      </c>
      <c r="P15" s="42">
        <v>88</v>
      </c>
      <c r="Q15" s="43">
        <v>60.8</v>
      </c>
      <c r="R15" s="44">
        <f t="shared" si="6"/>
        <v>0.15042735042735042</v>
      </c>
      <c r="S15" s="44">
        <f t="shared" si="7"/>
        <v>0.15042735042735042</v>
      </c>
      <c r="T15" s="45"/>
      <c r="U15" s="40" t="s">
        <v>3</v>
      </c>
      <c r="V15" s="42">
        <f t="shared" si="0"/>
        <v>2346</v>
      </c>
      <c r="W15" s="43">
        <v>32.799999999999997</v>
      </c>
      <c r="X15" s="42">
        <f t="shared" si="1"/>
        <v>2346</v>
      </c>
      <c r="Y15" s="43">
        <v>32.799999999999997</v>
      </c>
      <c r="Z15" s="42">
        <f t="shared" si="2"/>
        <v>374</v>
      </c>
      <c r="AA15" s="43">
        <v>37.9</v>
      </c>
      <c r="AB15" s="44">
        <f t="shared" si="8"/>
        <v>0.15942028985507245</v>
      </c>
      <c r="AC15" s="44">
        <f t="shared" si="3"/>
        <v>0.15942028985507245</v>
      </c>
    </row>
    <row r="16" spans="1:31" x14ac:dyDescent="0.25">
      <c r="A16" s="40" t="s">
        <v>4</v>
      </c>
      <c r="B16" s="42">
        <v>12</v>
      </c>
      <c r="C16" s="43">
        <v>100</v>
      </c>
      <c r="D16" s="42">
        <v>12</v>
      </c>
      <c r="E16" s="43">
        <v>100</v>
      </c>
      <c r="F16" s="42">
        <v>7</v>
      </c>
      <c r="G16" s="43">
        <v>100</v>
      </c>
      <c r="H16" s="44">
        <f t="shared" si="4"/>
        <v>0.58333333333333337</v>
      </c>
      <c r="I16" s="44">
        <f t="shared" si="5"/>
        <v>0.58333333333333337</v>
      </c>
      <c r="J16" s="45"/>
      <c r="K16" s="40" t="s">
        <v>4</v>
      </c>
      <c r="L16" s="42"/>
      <c r="M16" s="43"/>
      <c r="N16" s="42"/>
      <c r="O16" s="43"/>
      <c r="P16" s="42"/>
      <c r="Q16" s="43"/>
      <c r="R16" s="44" t="e">
        <f t="shared" si="6"/>
        <v>#DIV/0!</v>
      </c>
      <c r="S16" s="44" t="e">
        <f t="shared" si="7"/>
        <v>#DIV/0!</v>
      </c>
      <c r="T16" s="45"/>
      <c r="U16" s="40" t="s">
        <v>4</v>
      </c>
      <c r="V16" s="42">
        <f t="shared" si="0"/>
        <v>12</v>
      </c>
      <c r="W16" s="43">
        <v>100</v>
      </c>
      <c r="X16" s="42">
        <f t="shared" si="1"/>
        <v>12</v>
      </c>
      <c r="Y16" s="43">
        <v>100</v>
      </c>
      <c r="Z16" s="42">
        <f t="shared" si="2"/>
        <v>7</v>
      </c>
      <c r="AA16" s="43">
        <v>100</v>
      </c>
      <c r="AB16" s="44">
        <f t="shared" si="8"/>
        <v>0.58333333333333337</v>
      </c>
      <c r="AC16" s="44">
        <f t="shared" si="3"/>
        <v>0.58333333333333337</v>
      </c>
    </row>
    <row r="17" spans="1:29" x14ac:dyDescent="0.25">
      <c r="A17" s="40" t="s">
        <v>6</v>
      </c>
      <c r="B17" s="42">
        <v>2554</v>
      </c>
      <c r="C17" s="43">
        <v>62.9</v>
      </c>
      <c r="D17" s="42">
        <v>2213</v>
      </c>
      <c r="E17" s="43">
        <v>68.900000000000006</v>
      </c>
      <c r="F17" s="42">
        <v>522</v>
      </c>
      <c r="G17" s="43">
        <v>77.2</v>
      </c>
      <c r="H17" s="44">
        <f t="shared" si="4"/>
        <v>0.2358788974243109</v>
      </c>
      <c r="I17" s="44">
        <f t="shared" si="5"/>
        <v>0.20438527799530148</v>
      </c>
      <c r="J17" s="45"/>
      <c r="K17" s="40" t="s">
        <v>6</v>
      </c>
      <c r="L17" s="42"/>
      <c r="M17" s="43"/>
      <c r="N17" s="42"/>
      <c r="O17" s="43"/>
      <c r="P17" s="42"/>
      <c r="Q17" s="43"/>
      <c r="R17" s="44" t="e">
        <f t="shared" si="6"/>
        <v>#DIV/0!</v>
      </c>
      <c r="S17" s="44" t="e">
        <f t="shared" si="7"/>
        <v>#DIV/0!</v>
      </c>
      <c r="T17" s="45"/>
      <c r="U17" s="40" t="s">
        <v>6</v>
      </c>
      <c r="V17" s="42">
        <f t="shared" si="0"/>
        <v>2554</v>
      </c>
      <c r="W17" s="43">
        <v>62.9</v>
      </c>
      <c r="X17" s="42">
        <f t="shared" si="1"/>
        <v>2213</v>
      </c>
      <c r="Y17" s="43">
        <v>68.900000000000006</v>
      </c>
      <c r="Z17" s="42">
        <f t="shared" si="2"/>
        <v>522</v>
      </c>
      <c r="AA17" s="43">
        <v>77.2</v>
      </c>
      <c r="AB17" s="44">
        <f t="shared" si="8"/>
        <v>0.2358788974243109</v>
      </c>
      <c r="AC17" s="44">
        <f t="shared" si="3"/>
        <v>0.20438527799530148</v>
      </c>
    </row>
    <row r="18" spans="1:29" x14ac:dyDescent="0.25">
      <c r="A18" s="40" t="s">
        <v>12</v>
      </c>
      <c r="B18" s="42"/>
      <c r="C18" s="43"/>
      <c r="D18" s="42"/>
      <c r="E18" s="43"/>
      <c r="F18" s="42"/>
      <c r="G18" s="43"/>
      <c r="H18" s="44" t="e">
        <f t="shared" si="4"/>
        <v>#DIV/0!</v>
      </c>
      <c r="I18" s="44" t="e">
        <f t="shared" si="5"/>
        <v>#DIV/0!</v>
      </c>
      <c r="J18" s="45"/>
      <c r="K18" s="40" t="s">
        <v>12</v>
      </c>
      <c r="L18" s="42"/>
      <c r="M18" s="43"/>
      <c r="N18" s="42"/>
      <c r="O18" s="43"/>
      <c r="P18" s="42"/>
      <c r="Q18" s="43"/>
      <c r="R18" s="44" t="e">
        <f t="shared" si="6"/>
        <v>#DIV/0!</v>
      </c>
      <c r="S18" s="44" t="e">
        <f t="shared" si="7"/>
        <v>#DIV/0!</v>
      </c>
      <c r="T18" s="45"/>
      <c r="U18" s="40" t="s">
        <v>12</v>
      </c>
      <c r="V18" s="42">
        <f t="shared" si="0"/>
        <v>0</v>
      </c>
      <c r="W18" s="43"/>
      <c r="X18" s="42">
        <f t="shared" si="1"/>
        <v>0</v>
      </c>
      <c r="Y18" s="43"/>
      <c r="Z18" s="42">
        <f t="shared" si="2"/>
        <v>0</v>
      </c>
      <c r="AA18" s="43"/>
      <c r="AB18" s="44" t="e">
        <f t="shared" si="8"/>
        <v>#DIV/0!</v>
      </c>
      <c r="AC18" s="44" t="e">
        <f t="shared" si="3"/>
        <v>#DIV/0!</v>
      </c>
    </row>
    <row r="19" spans="1:29" x14ac:dyDescent="0.25">
      <c r="A19" s="40"/>
      <c r="B19" s="40"/>
      <c r="C19" s="48"/>
      <c r="D19" s="40"/>
      <c r="E19" s="48"/>
      <c r="F19" s="40"/>
      <c r="G19" s="48"/>
      <c r="H19" s="40"/>
      <c r="I19" s="40"/>
      <c r="J19" s="41"/>
      <c r="K19" s="40"/>
      <c r="L19" s="40"/>
      <c r="M19" s="48"/>
      <c r="N19" s="40"/>
      <c r="O19" s="48"/>
      <c r="P19" s="40"/>
      <c r="Q19" s="48"/>
      <c r="R19" s="40"/>
      <c r="S19" s="40"/>
      <c r="T19" s="41"/>
      <c r="U19" s="40"/>
      <c r="V19" s="40"/>
      <c r="W19" s="48"/>
      <c r="X19" s="40"/>
      <c r="Y19" s="48"/>
      <c r="Z19" s="40"/>
      <c r="AA19" s="48"/>
      <c r="AB19" s="40"/>
      <c r="AC19" s="40"/>
    </row>
    <row r="20" spans="1:29" ht="15.75" thickBot="1" x14ac:dyDescent="0.3">
      <c r="A20" s="50" t="s">
        <v>14</v>
      </c>
      <c r="B20" s="51">
        <v>98560</v>
      </c>
      <c r="C20" s="52">
        <v>14.4</v>
      </c>
      <c r="D20" s="51">
        <v>51002</v>
      </c>
      <c r="E20" s="52">
        <v>18.7</v>
      </c>
      <c r="F20" s="51">
        <v>12416</v>
      </c>
      <c r="G20" s="52">
        <v>19.100000000000001</v>
      </c>
      <c r="H20" s="53">
        <f t="shared" ref="H20" si="9">F20/D20</f>
        <v>0.24344143366926788</v>
      </c>
      <c r="I20" s="53">
        <f t="shared" ref="I20" si="10">F20/B20</f>
        <v>0.12597402597402596</v>
      </c>
      <c r="J20" s="54"/>
      <c r="K20" s="50" t="s">
        <v>14</v>
      </c>
      <c r="L20" s="51">
        <v>122992</v>
      </c>
      <c r="M20" s="52">
        <v>11.3</v>
      </c>
      <c r="N20" s="51">
        <v>117426</v>
      </c>
      <c r="O20" s="52">
        <v>11.7</v>
      </c>
      <c r="P20" s="51">
        <v>31169</v>
      </c>
      <c r="Q20" s="52">
        <v>11.8</v>
      </c>
      <c r="R20" s="53">
        <f t="shared" ref="R20" si="11">P20/N20</f>
        <v>0.26543525284008651</v>
      </c>
      <c r="S20" s="53">
        <f t="shared" ref="S20" si="12">P20/L20</f>
        <v>0.25342298686093406</v>
      </c>
      <c r="T20" s="54"/>
      <c r="U20" s="50" t="s">
        <v>14</v>
      </c>
      <c r="V20" s="51">
        <f>SUM(B20,L20)</f>
        <v>221552</v>
      </c>
      <c r="W20" s="52">
        <v>10.4</v>
      </c>
      <c r="X20" s="51">
        <f>SUM(D20,N20)</f>
        <v>168428</v>
      </c>
      <c r="Y20" s="52"/>
      <c r="Z20" s="51">
        <f>SUM(F20,P20)</f>
        <v>43585</v>
      </c>
      <c r="AA20" s="52">
        <v>10.4</v>
      </c>
      <c r="AB20" s="53">
        <f>Z20/X20</f>
        <v>0.25877526302040038</v>
      </c>
      <c r="AC20" s="53">
        <f>Z20/V20</f>
        <v>0.19672582508846681</v>
      </c>
    </row>
    <row r="21" spans="1:29" x14ac:dyDescent="0.25">
      <c r="A21" s="1" t="s">
        <v>21</v>
      </c>
      <c r="K21" s="1"/>
      <c r="U21" s="1"/>
    </row>
    <row r="22" spans="1:29" ht="15.75" x14ac:dyDescent="0.25">
      <c r="A22" s="1" t="s">
        <v>22</v>
      </c>
      <c r="K22" s="1"/>
      <c r="U22" s="1"/>
      <c r="Z22" s="57"/>
      <c r="AA22" s="57"/>
    </row>
    <row r="23" spans="1:29" x14ac:dyDescent="0.25">
      <c r="A23" s="1" t="s">
        <v>23</v>
      </c>
      <c r="K23" s="1"/>
      <c r="U23" s="1"/>
      <c r="Z23" s="47"/>
    </row>
    <row r="24" spans="1:29" x14ac:dyDescent="0.25">
      <c r="A24" s="1"/>
      <c r="K24" s="47"/>
      <c r="U24" s="47"/>
    </row>
    <row r="25" spans="1:29" x14ac:dyDescent="0.25">
      <c r="A25" s="1"/>
      <c r="K25" s="1"/>
      <c r="U25" s="1"/>
    </row>
    <row r="26" spans="1:29" x14ac:dyDescent="0.25">
      <c r="A26" s="1"/>
      <c r="K26" s="1"/>
      <c r="U26" s="1"/>
    </row>
    <row r="27" spans="1:29" s="31" customFormat="1" ht="15.75" thickBot="1" x14ac:dyDescent="0.3">
      <c r="A27" s="29" t="s">
        <v>79</v>
      </c>
      <c r="B27" s="30"/>
      <c r="C27" s="63"/>
      <c r="D27" s="30"/>
      <c r="E27" s="63"/>
      <c r="F27" s="30"/>
      <c r="G27" s="30"/>
      <c r="H27" s="30"/>
      <c r="I27" s="30"/>
      <c r="J27" s="29"/>
      <c r="K27" s="29"/>
      <c r="L27" s="30"/>
      <c r="M27" s="63"/>
      <c r="N27" s="30"/>
      <c r="O27" s="63"/>
      <c r="P27" s="30"/>
      <c r="Q27" s="30"/>
      <c r="R27" s="30"/>
      <c r="S27" s="30"/>
      <c r="T27" s="29"/>
      <c r="U27" s="29"/>
      <c r="V27" s="30"/>
      <c r="W27" s="30"/>
      <c r="X27" s="30"/>
      <c r="Y27" s="30"/>
      <c r="Z27" s="30"/>
      <c r="AA27" s="30"/>
      <c r="AB27" s="30"/>
      <c r="AC27" s="30"/>
    </row>
    <row r="28" spans="1:29" ht="16.5" customHeight="1" thickBot="1" x14ac:dyDescent="0.3">
      <c r="A28" s="32"/>
      <c r="B28" s="33" t="s">
        <v>16</v>
      </c>
      <c r="C28" s="33"/>
      <c r="D28" s="33"/>
      <c r="E28" s="33"/>
      <c r="F28" s="33"/>
      <c r="G28" s="33"/>
      <c r="H28" s="33"/>
      <c r="I28" s="33"/>
      <c r="J28" s="34"/>
      <c r="K28" s="32"/>
      <c r="L28" s="33" t="s">
        <v>17</v>
      </c>
      <c r="M28" s="33"/>
      <c r="N28" s="33"/>
      <c r="O28" s="33"/>
      <c r="P28" s="33"/>
      <c r="Q28" s="33"/>
      <c r="R28" s="33"/>
      <c r="S28" s="33"/>
      <c r="T28" s="34"/>
      <c r="U28" s="32"/>
      <c r="V28" s="33">
        <v>2019</v>
      </c>
      <c r="W28" s="33"/>
      <c r="X28" s="33"/>
      <c r="Y28" s="33"/>
      <c r="Z28" s="33"/>
      <c r="AA28" s="33"/>
      <c r="AB28" s="33"/>
      <c r="AC28" s="33"/>
    </row>
    <row r="29" spans="1:29" s="39" customFormat="1" ht="34.5" thickBot="1" x14ac:dyDescent="0.3">
      <c r="A29" s="36"/>
      <c r="B29" s="37" t="s">
        <v>18</v>
      </c>
      <c r="C29" s="38" t="s">
        <v>41</v>
      </c>
      <c r="D29" s="37" t="s">
        <v>19</v>
      </c>
      <c r="E29" s="38" t="s">
        <v>42</v>
      </c>
      <c r="F29" s="37" t="s">
        <v>0</v>
      </c>
      <c r="G29" s="38" t="s">
        <v>1</v>
      </c>
      <c r="H29" s="37" t="s">
        <v>20</v>
      </c>
      <c r="I29" s="37" t="s">
        <v>15</v>
      </c>
      <c r="J29" s="34"/>
      <c r="K29" s="36"/>
      <c r="L29" s="37" t="s">
        <v>18</v>
      </c>
      <c r="M29" s="38" t="s">
        <v>41</v>
      </c>
      <c r="N29" s="37" t="s">
        <v>19</v>
      </c>
      <c r="O29" s="38" t="s">
        <v>42</v>
      </c>
      <c r="P29" s="37" t="s">
        <v>0</v>
      </c>
      <c r="Q29" s="38" t="s">
        <v>1</v>
      </c>
      <c r="R29" s="37" t="s">
        <v>20</v>
      </c>
      <c r="S29" s="37" t="s">
        <v>15</v>
      </c>
      <c r="T29" s="34"/>
      <c r="U29" s="36"/>
      <c r="V29" s="37" t="s">
        <v>18</v>
      </c>
      <c r="W29" s="38" t="s">
        <v>41</v>
      </c>
      <c r="X29" s="37" t="s">
        <v>19</v>
      </c>
      <c r="Y29" s="38" t="s">
        <v>42</v>
      </c>
      <c r="Z29" s="37" t="s">
        <v>0</v>
      </c>
      <c r="AA29" s="38" t="s">
        <v>1</v>
      </c>
      <c r="AB29" s="37" t="s">
        <v>20</v>
      </c>
      <c r="AC29" s="37" t="s">
        <v>15</v>
      </c>
    </row>
    <row r="30" spans="1:29" x14ac:dyDescent="0.25">
      <c r="A30" s="40"/>
      <c r="B30" s="40"/>
      <c r="C30" s="40"/>
      <c r="D30" s="40"/>
      <c r="E30" s="40"/>
      <c r="F30" s="40"/>
      <c r="G30" s="40"/>
      <c r="H30" s="40"/>
      <c r="I30" s="40"/>
      <c r="J30" s="41"/>
      <c r="K30" s="40"/>
      <c r="L30" s="40"/>
      <c r="M30" s="40"/>
      <c r="N30" s="40"/>
      <c r="O30" s="40"/>
      <c r="P30" s="40"/>
      <c r="Q30" s="40"/>
      <c r="R30" s="40"/>
      <c r="S30" s="40"/>
      <c r="T30" s="41"/>
      <c r="U30" s="40"/>
      <c r="V30" s="40"/>
      <c r="W30" s="40"/>
      <c r="X30" s="40"/>
      <c r="Y30" s="40"/>
      <c r="Z30" s="40"/>
      <c r="AA30" s="40"/>
      <c r="AB30" s="40"/>
      <c r="AC30" s="40"/>
    </row>
    <row r="31" spans="1:29" x14ac:dyDescent="0.25">
      <c r="A31" s="40" t="s">
        <v>24</v>
      </c>
      <c r="B31" s="42">
        <v>21467</v>
      </c>
      <c r="C31" s="46">
        <v>39.200000000000003</v>
      </c>
      <c r="D31" s="42">
        <v>6073</v>
      </c>
      <c r="E31" s="46">
        <v>72.3</v>
      </c>
      <c r="F31" s="42">
        <v>1374</v>
      </c>
      <c r="G31" s="46">
        <v>71.599999999999994</v>
      </c>
      <c r="H31" s="44">
        <f t="shared" ref="H31:H40" si="13">F31/D31</f>
        <v>0.22624732422196608</v>
      </c>
      <c r="I31" s="44">
        <f t="shared" ref="I31:I40" si="14">F31/B31</f>
        <v>6.4005217310290213E-2</v>
      </c>
      <c r="J31" s="45"/>
      <c r="K31" s="40" t="s">
        <v>24</v>
      </c>
      <c r="L31" s="42">
        <v>17325</v>
      </c>
      <c r="M31" s="46">
        <v>28.6</v>
      </c>
      <c r="N31" s="42">
        <v>16058</v>
      </c>
      <c r="O31" s="46">
        <v>29.1</v>
      </c>
      <c r="P31" s="42">
        <v>4430</v>
      </c>
      <c r="Q31" s="46">
        <v>34</v>
      </c>
      <c r="R31" s="44">
        <f t="shared" ref="R31:R40" si="15">P31/N31</f>
        <v>0.27587495329430811</v>
      </c>
      <c r="S31" s="44">
        <f t="shared" ref="S31:S40" si="16">P31/L31</f>
        <v>0.2556998556998557</v>
      </c>
      <c r="T31" s="45"/>
      <c r="U31" s="40" t="s">
        <v>24</v>
      </c>
      <c r="V31" s="42">
        <f t="shared" ref="V31:V40" si="17">SUM(B31,L31)</f>
        <v>38792</v>
      </c>
      <c r="W31" s="46">
        <v>29</v>
      </c>
      <c r="X31" s="42">
        <f t="shared" ref="X31:X40" si="18">SUM(D31,N31)</f>
        <v>22131</v>
      </c>
      <c r="Y31" s="46">
        <v>30.1</v>
      </c>
      <c r="Z31" s="42">
        <f t="shared" ref="Z31:Z40" si="19">SUM(F31,P31)</f>
        <v>5804</v>
      </c>
      <c r="AA31" s="46">
        <v>32.6</v>
      </c>
      <c r="AB31" s="44">
        <f t="shared" ref="AB31:AB40" si="20">Z31/X31</f>
        <v>0.26225656319190277</v>
      </c>
      <c r="AC31" s="44">
        <f t="shared" ref="AC31:AC40" si="21">Z31/V31</f>
        <v>0.14961847803670861</v>
      </c>
    </row>
    <row r="32" spans="1:29" x14ac:dyDescent="0.25">
      <c r="A32" s="40" t="s">
        <v>25</v>
      </c>
      <c r="B32" s="42">
        <v>5631</v>
      </c>
      <c r="C32" s="46">
        <v>31.8</v>
      </c>
      <c r="D32" s="42">
        <v>5544</v>
      </c>
      <c r="E32" s="46">
        <v>31.2</v>
      </c>
      <c r="F32" s="42">
        <v>876</v>
      </c>
      <c r="G32" s="46">
        <v>27.1</v>
      </c>
      <c r="H32" s="44">
        <f t="shared" si="13"/>
        <v>0.15800865800865802</v>
      </c>
      <c r="I32" s="44">
        <f t="shared" si="14"/>
        <v>0.1555673947789025</v>
      </c>
      <c r="J32" s="45"/>
      <c r="K32" s="40" t="s">
        <v>25</v>
      </c>
      <c r="L32" s="42">
        <v>2566</v>
      </c>
      <c r="M32" s="46">
        <v>52.1</v>
      </c>
      <c r="N32" s="42">
        <v>2566</v>
      </c>
      <c r="O32" s="46">
        <v>52.1</v>
      </c>
      <c r="P32" s="42">
        <v>522</v>
      </c>
      <c r="Q32" s="46">
        <v>54.5</v>
      </c>
      <c r="R32" s="44">
        <f t="shared" si="15"/>
        <v>0.2034294621979735</v>
      </c>
      <c r="S32" s="44">
        <f t="shared" si="16"/>
        <v>0.2034294621979735</v>
      </c>
      <c r="T32" s="45"/>
      <c r="U32" s="40" t="s">
        <v>25</v>
      </c>
      <c r="V32" s="42">
        <f t="shared" si="17"/>
        <v>8197</v>
      </c>
      <c r="W32" s="46">
        <v>36.4</v>
      </c>
      <c r="X32" s="42">
        <f t="shared" si="18"/>
        <v>8110</v>
      </c>
      <c r="Y32" s="46">
        <v>36</v>
      </c>
      <c r="Z32" s="42">
        <f t="shared" si="19"/>
        <v>1398</v>
      </c>
      <c r="AA32" s="46">
        <v>32.200000000000003</v>
      </c>
      <c r="AB32" s="44">
        <f t="shared" si="20"/>
        <v>0.17237977805178792</v>
      </c>
      <c r="AC32" s="44">
        <f t="shared" si="21"/>
        <v>0.17055020129315604</v>
      </c>
    </row>
    <row r="33" spans="1:29" x14ac:dyDescent="0.25">
      <c r="A33" s="40" t="s">
        <v>26</v>
      </c>
      <c r="B33" s="42">
        <v>4064</v>
      </c>
      <c r="C33" s="46">
        <v>87.8</v>
      </c>
      <c r="D33" s="42">
        <v>3997</v>
      </c>
      <c r="E33" s="46">
        <v>89.3</v>
      </c>
      <c r="F33" s="42">
        <v>1469</v>
      </c>
      <c r="G33" s="46">
        <v>90.5</v>
      </c>
      <c r="H33" s="44">
        <f t="shared" si="13"/>
        <v>0.36752564423317491</v>
      </c>
      <c r="I33" s="44">
        <f t="shared" si="14"/>
        <v>0.36146653543307089</v>
      </c>
      <c r="J33" s="45"/>
      <c r="K33" s="40" t="s">
        <v>26</v>
      </c>
      <c r="L33" s="42">
        <v>621</v>
      </c>
      <c r="M33" s="46">
        <v>58.8</v>
      </c>
      <c r="N33" s="42">
        <v>508</v>
      </c>
      <c r="O33" s="46">
        <v>69.099999999999994</v>
      </c>
      <c r="P33" s="42">
        <v>404</v>
      </c>
      <c r="Q33" s="46">
        <v>93.7</v>
      </c>
      <c r="R33" s="44">
        <f t="shared" si="15"/>
        <v>0.79527559055118113</v>
      </c>
      <c r="S33" s="44">
        <f t="shared" si="16"/>
        <v>0.65056360708534622</v>
      </c>
      <c r="T33" s="45"/>
      <c r="U33" s="40" t="s">
        <v>26</v>
      </c>
      <c r="V33" s="42">
        <f t="shared" si="17"/>
        <v>4685</v>
      </c>
      <c r="W33" s="46">
        <v>76.3</v>
      </c>
      <c r="X33" s="42">
        <f t="shared" si="18"/>
        <v>4505</v>
      </c>
      <c r="Y33" s="46">
        <v>79.400000000000006</v>
      </c>
      <c r="Z33" s="42">
        <f t="shared" si="19"/>
        <v>1873</v>
      </c>
      <c r="AA33" s="46">
        <v>73.3</v>
      </c>
      <c r="AB33" s="44">
        <f t="shared" si="20"/>
        <v>0.41576026637069924</v>
      </c>
      <c r="AC33" s="44">
        <f t="shared" si="21"/>
        <v>0.39978655282817505</v>
      </c>
    </row>
    <row r="34" spans="1:29" x14ac:dyDescent="0.25">
      <c r="A34" s="40" t="s">
        <v>27</v>
      </c>
      <c r="B34" s="42"/>
      <c r="C34" s="46"/>
      <c r="D34" s="42"/>
      <c r="E34" s="46"/>
      <c r="F34" s="42"/>
      <c r="G34" s="46"/>
      <c r="H34" s="44" t="e">
        <f t="shared" si="13"/>
        <v>#DIV/0!</v>
      </c>
      <c r="I34" s="44" t="e">
        <f t="shared" si="14"/>
        <v>#DIV/0!</v>
      </c>
      <c r="J34" s="45"/>
      <c r="K34" s="40" t="s">
        <v>27</v>
      </c>
      <c r="L34" s="42"/>
      <c r="M34" s="46"/>
      <c r="N34" s="42"/>
      <c r="O34" s="46"/>
      <c r="P34" s="42"/>
      <c r="Q34" s="46"/>
      <c r="R34" s="44" t="e">
        <f t="shared" si="15"/>
        <v>#DIV/0!</v>
      </c>
      <c r="S34" s="44" t="e">
        <f t="shared" si="16"/>
        <v>#DIV/0!</v>
      </c>
      <c r="T34" s="45"/>
      <c r="U34" s="40" t="s">
        <v>27</v>
      </c>
      <c r="V34" s="42">
        <f t="shared" si="17"/>
        <v>0</v>
      </c>
      <c r="W34" s="46"/>
      <c r="X34" s="42">
        <f t="shared" si="18"/>
        <v>0</v>
      </c>
      <c r="Y34" s="46"/>
      <c r="Z34" s="42">
        <f t="shared" si="19"/>
        <v>0</v>
      </c>
      <c r="AA34" s="46"/>
      <c r="AB34" s="44" t="e">
        <f t="shared" si="20"/>
        <v>#DIV/0!</v>
      </c>
      <c r="AC34" s="44" t="e">
        <f t="shared" si="21"/>
        <v>#DIV/0!</v>
      </c>
    </row>
    <row r="35" spans="1:29" x14ac:dyDescent="0.25">
      <c r="A35" s="40" t="s">
        <v>28</v>
      </c>
      <c r="B35" s="42">
        <v>733</v>
      </c>
      <c r="C35" s="46">
        <v>62.4</v>
      </c>
      <c r="D35" s="42">
        <v>633</v>
      </c>
      <c r="E35" s="46">
        <v>71.8</v>
      </c>
      <c r="F35" s="42">
        <v>120</v>
      </c>
      <c r="G35" s="46">
        <v>58.4</v>
      </c>
      <c r="H35" s="44">
        <f t="shared" si="13"/>
        <v>0.1895734597156398</v>
      </c>
      <c r="I35" s="44">
        <f t="shared" si="14"/>
        <v>0.16371077762619374</v>
      </c>
      <c r="J35" s="45"/>
      <c r="K35" s="40" t="s">
        <v>28</v>
      </c>
      <c r="L35" s="42">
        <v>120</v>
      </c>
      <c r="M35" s="46">
        <v>70.900000000000006</v>
      </c>
      <c r="N35" s="42">
        <v>120</v>
      </c>
      <c r="O35" s="46">
        <v>70.900000000000006</v>
      </c>
      <c r="P35" s="42">
        <v>12</v>
      </c>
      <c r="Q35" s="46">
        <v>70.3</v>
      </c>
      <c r="R35" s="44">
        <f t="shared" si="15"/>
        <v>0.1</v>
      </c>
      <c r="S35" s="44">
        <f t="shared" si="16"/>
        <v>0.1</v>
      </c>
      <c r="T35" s="45"/>
      <c r="U35" s="40" t="s">
        <v>28</v>
      </c>
      <c r="V35" s="42">
        <f t="shared" si="17"/>
        <v>853</v>
      </c>
      <c r="W35" s="46">
        <v>55.9</v>
      </c>
      <c r="X35" s="42">
        <f t="shared" si="18"/>
        <v>753</v>
      </c>
      <c r="Y35" s="46">
        <v>63</v>
      </c>
      <c r="Z35" s="42">
        <f t="shared" si="19"/>
        <v>132</v>
      </c>
      <c r="AA35" s="46">
        <v>57.5</v>
      </c>
      <c r="AB35" s="44">
        <f t="shared" si="20"/>
        <v>0.1752988047808765</v>
      </c>
      <c r="AC35" s="44">
        <f t="shared" si="21"/>
        <v>0.15474794841735054</v>
      </c>
    </row>
    <row r="36" spans="1:29" x14ac:dyDescent="0.25">
      <c r="A36" s="40" t="s">
        <v>29</v>
      </c>
      <c r="B36" s="42">
        <v>50292</v>
      </c>
      <c r="C36" s="46">
        <v>16.7</v>
      </c>
      <c r="D36" s="42">
        <v>22990</v>
      </c>
      <c r="E36" s="46">
        <v>20.8</v>
      </c>
      <c r="F36" s="42">
        <v>6783</v>
      </c>
      <c r="G36" s="46">
        <v>22.9</v>
      </c>
      <c r="H36" s="44">
        <f t="shared" si="13"/>
        <v>0.29504132231404961</v>
      </c>
      <c r="I36" s="44">
        <f t="shared" si="14"/>
        <v>0.13487234550226676</v>
      </c>
      <c r="J36" s="45"/>
      <c r="K36" s="40" t="s">
        <v>29</v>
      </c>
      <c r="L36" s="42">
        <v>93832</v>
      </c>
      <c r="M36" s="46">
        <v>13.5</v>
      </c>
      <c r="N36" s="42">
        <v>90507</v>
      </c>
      <c r="O36" s="46">
        <v>13.9</v>
      </c>
      <c r="P36" s="42">
        <v>23974</v>
      </c>
      <c r="Q36" s="46">
        <v>13.6</v>
      </c>
      <c r="R36" s="44">
        <f t="shared" si="15"/>
        <v>0.26488558895996994</v>
      </c>
      <c r="S36" s="44">
        <f t="shared" si="16"/>
        <v>0.25549919004177679</v>
      </c>
      <c r="T36" s="45"/>
      <c r="U36" s="40" t="s">
        <v>29</v>
      </c>
      <c r="V36" s="42">
        <f t="shared" si="17"/>
        <v>144124</v>
      </c>
      <c r="W36" s="46">
        <v>12.1</v>
      </c>
      <c r="X36" s="42">
        <f t="shared" si="18"/>
        <v>113497</v>
      </c>
      <c r="Y36" s="46">
        <v>11.8</v>
      </c>
      <c r="Z36" s="42">
        <f t="shared" si="19"/>
        <v>30757</v>
      </c>
      <c r="AA36" s="46">
        <v>12.1</v>
      </c>
      <c r="AB36" s="44">
        <f t="shared" si="20"/>
        <v>0.27099394697657209</v>
      </c>
      <c r="AC36" s="44">
        <f t="shared" si="21"/>
        <v>0.21340651105992062</v>
      </c>
    </row>
    <row r="37" spans="1:29" x14ac:dyDescent="0.25">
      <c r="A37" s="40" t="s">
        <v>52</v>
      </c>
      <c r="B37" s="42">
        <v>2554</v>
      </c>
      <c r="C37" s="46">
        <v>62.9</v>
      </c>
      <c r="D37" s="42">
        <v>2213</v>
      </c>
      <c r="E37" s="46">
        <v>68.900000000000006</v>
      </c>
      <c r="F37" s="42">
        <v>522</v>
      </c>
      <c r="G37" s="46">
        <v>77.2</v>
      </c>
      <c r="H37" s="44">
        <f t="shared" si="13"/>
        <v>0.2358788974243109</v>
      </c>
      <c r="I37" s="44">
        <f t="shared" si="14"/>
        <v>0.20438527799530148</v>
      </c>
      <c r="J37" s="45"/>
      <c r="K37" s="40" t="s">
        <v>52</v>
      </c>
      <c r="L37" s="42"/>
      <c r="M37" s="46"/>
      <c r="N37" s="42"/>
      <c r="O37" s="46"/>
      <c r="P37" s="42"/>
      <c r="Q37" s="46"/>
      <c r="R37" s="44" t="e">
        <f t="shared" si="15"/>
        <v>#DIV/0!</v>
      </c>
      <c r="S37" s="44" t="e">
        <f t="shared" si="16"/>
        <v>#DIV/0!</v>
      </c>
      <c r="T37" s="45"/>
      <c r="U37" s="40" t="s">
        <v>52</v>
      </c>
      <c r="V37" s="42">
        <f t="shared" si="17"/>
        <v>2554</v>
      </c>
      <c r="W37" s="46">
        <v>62.9</v>
      </c>
      <c r="X37" s="42">
        <f t="shared" si="18"/>
        <v>2213</v>
      </c>
      <c r="Y37" s="46">
        <v>68.900000000000006</v>
      </c>
      <c r="Z37" s="42">
        <f t="shared" si="19"/>
        <v>522</v>
      </c>
      <c r="AA37" s="46">
        <v>77.2</v>
      </c>
      <c r="AB37" s="44">
        <f t="shared" si="20"/>
        <v>0.2358788974243109</v>
      </c>
      <c r="AC37" s="44">
        <f t="shared" si="21"/>
        <v>0.20438527799530148</v>
      </c>
    </row>
    <row r="38" spans="1:29" x14ac:dyDescent="0.25">
      <c r="A38" s="40" t="s">
        <v>32</v>
      </c>
      <c r="B38" s="42">
        <v>6813</v>
      </c>
      <c r="C38" s="46">
        <v>27.7</v>
      </c>
      <c r="D38" s="42">
        <v>4000</v>
      </c>
      <c r="E38" s="46">
        <v>39.1</v>
      </c>
      <c r="F38" s="42">
        <v>965</v>
      </c>
      <c r="G38" s="46">
        <v>41</v>
      </c>
      <c r="H38" s="44">
        <f t="shared" si="13"/>
        <v>0.24124999999999999</v>
      </c>
      <c r="I38" s="44">
        <f t="shared" si="14"/>
        <v>0.14164098047849699</v>
      </c>
      <c r="J38" s="45"/>
      <c r="K38" s="40" t="s">
        <v>32</v>
      </c>
      <c r="L38" s="42">
        <v>5984</v>
      </c>
      <c r="M38" s="46">
        <v>29.8</v>
      </c>
      <c r="N38" s="42">
        <v>5253</v>
      </c>
      <c r="O38" s="46">
        <v>28.6</v>
      </c>
      <c r="P38" s="42">
        <v>1347</v>
      </c>
      <c r="Q38" s="46">
        <v>29</v>
      </c>
      <c r="R38" s="44">
        <f t="shared" si="15"/>
        <v>0.25642490005711022</v>
      </c>
      <c r="S38" s="44">
        <f t="shared" si="16"/>
        <v>0.22510026737967914</v>
      </c>
      <c r="T38" s="45"/>
      <c r="U38" s="40" t="s">
        <v>32</v>
      </c>
      <c r="V38" s="42">
        <f t="shared" si="17"/>
        <v>12797</v>
      </c>
      <c r="W38" s="46">
        <v>24.7</v>
      </c>
      <c r="X38" s="42">
        <f t="shared" si="18"/>
        <v>9253</v>
      </c>
      <c r="Y38" s="46">
        <v>27.4</v>
      </c>
      <c r="Z38" s="42">
        <f t="shared" si="19"/>
        <v>2312</v>
      </c>
      <c r="AA38" s="46">
        <v>26.6</v>
      </c>
      <c r="AB38" s="44">
        <f t="shared" si="20"/>
        <v>0.2498649086782665</v>
      </c>
      <c r="AC38" s="44">
        <f t="shared" si="21"/>
        <v>0.1806673439087286</v>
      </c>
    </row>
    <row r="39" spans="1:29" x14ac:dyDescent="0.25">
      <c r="A39" s="40" t="s">
        <v>30</v>
      </c>
      <c r="B39" s="42"/>
      <c r="C39" s="46"/>
      <c r="D39" s="42"/>
      <c r="E39" s="46"/>
      <c r="F39" s="42"/>
      <c r="G39" s="46"/>
      <c r="H39" s="44" t="e">
        <f t="shared" si="13"/>
        <v>#DIV/0!</v>
      </c>
      <c r="I39" s="44" t="e">
        <f t="shared" si="14"/>
        <v>#DIV/0!</v>
      </c>
      <c r="J39" s="45"/>
      <c r="K39" s="40" t="s">
        <v>30</v>
      </c>
      <c r="L39" s="42"/>
      <c r="M39" s="46"/>
      <c r="N39" s="42"/>
      <c r="O39" s="46"/>
      <c r="P39" s="42"/>
      <c r="Q39" s="46"/>
      <c r="R39" s="44" t="e">
        <f t="shared" si="15"/>
        <v>#DIV/0!</v>
      </c>
      <c r="S39" s="44" t="e">
        <f t="shared" si="16"/>
        <v>#DIV/0!</v>
      </c>
      <c r="T39" s="45"/>
      <c r="U39" s="40" t="s">
        <v>30</v>
      </c>
      <c r="V39" s="42">
        <f t="shared" si="17"/>
        <v>0</v>
      </c>
      <c r="W39" s="46"/>
      <c r="X39" s="42">
        <f t="shared" si="18"/>
        <v>0</v>
      </c>
      <c r="Y39" s="46"/>
      <c r="Z39" s="42">
        <f t="shared" si="19"/>
        <v>0</v>
      </c>
      <c r="AA39" s="46"/>
      <c r="AB39" s="44" t="e">
        <f t="shared" si="20"/>
        <v>#DIV/0!</v>
      </c>
      <c r="AC39" s="44" t="e">
        <f t="shared" si="21"/>
        <v>#DIV/0!</v>
      </c>
    </row>
    <row r="40" spans="1:29" x14ac:dyDescent="0.25">
      <c r="A40" s="40" t="s">
        <v>31</v>
      </c>
      <c r="B40" s="42">
        <v>7005</v>
      </c>
      <c r="C40" s="46">
        <v>88.5</v>
      </c>
      <c r="D40" s="42">
        <v>5554</v>
      </c>
      <c r="E40" s="46">
        <v>94.7</v>
      </c>
      <c r="F40" s="42">
        <v>307</v>
      </c>
      <c r="G40" s="46">
        <v>92</v>
      </c>
      <c r="H40" s="44">
        <f t="shared" si="13"/>
        <v>5.5275477133597407E-2</v>
      </c>
      <c r="I40" s="44">
        <f t="shared" si="14"/>
        <v>4.3825838686652394E-2</v>
      </c>
      <c r="J40" s="45"/>
      <c r="K40" s="40" t="s">
        <v>31</v>
      </c>
      <c r="L40" s="42">
        <v>2545</v>
      </c>
      <c r="M40" s="46">
        <v>83.5</v>
      </c>
      <c r="N40" s="42">
        <v>2413</v>
      </c>
      <c r="O40" s="46">
        <v>87.6</v>
      </c>
      <c r="P40" s="42">
        <v>478</v>
      </c>
      <c r="Q40" s="46">
        <v>89.8</v>
      </c>
      <c r="R40" s="44">
        <f t="shared" si="15"/>
        <v>0.19809365934521342</v>
      </c>
      <c r="S40" s="44">
        <f t="shared" si="16"/>
        <v>0.18781925343811395</v>
      </c>
      <c r="T40" s="45"/>
      <c r="U40" s="40" t="s">
        <v>31</v>
      </c>
      <c r="V40" s="42">
        <f t="shared" si="17"/>
        <v>9550</v>
      </c>
      <c r="W40" s="46">
        <v>87.1</v>
      </c>
      <c r="X40" s="42">
        <f t="shared" si="18"/>
        <v>7967</v>
      </c>
      <c r="Y40" s="46">
        <v>92.5</v>
      </c>
      <c r="Z40" s="42">
        <f t="shared" si="19"/>
        <v>785</v>
      </c>
      <c r="AA40" s="46">
        <v>90.7</v>
      </c>
      <c r="AB40" s="44">
        <f t="shared" si="20"/>
        <v>9.8531442199071173E-2</v>
      </c>
      <c r="AC40" s="44">
        <f t="shared" si="21"/>
        <v>8.219895287958115E-2</v>
      </c>
    </row>
    <row r="41" spans="1:29" x14ac:dyDescent="0.25">
      <c r="A41" s="40"/>
      <c r="B41" s="49"/>
      <c r="C41" s="58"/>
      <c r="D41" s="49"/>
      <c r="E41" s="58"/>
      <c r="F41" s="49"/>
      <c r="G41" s="58"/>
      <c r="H41" s="40"/>
      <c r="I41" s="40"/>
      <c r="J41" s="41"/>
      <c r="K41" s="40"/>
      <c r="L41" s="49"/>
      <c r="M41" s="58"/>
      <c r="N41" s="49"/>
      <c r="O41" s="58"/>
      <c r="P41" s="49"/>
      <c r="Q41" s="58"/>
      <c r="R41" s="40"/>
      <c r="S41" s="40"/>
      <c r="T41" s="41"/>
      <c r="U41" s="40"/>
      <c r="V41" s="42"/>
      <c r="W41" s="46"/>
      <c r="X41" s="42"/>
      <c r="Y41" s="46"/>
      <c r="Z41" s="42"/>
      <c r="AA41" s="46"/>
      <c r="AB41" s="44"/>
      <c r="AC41" s="44"/>
    </row>
    <row r="42" spans="1:29" ht="15.75" thickBot="1" x14ac:dyDescent="0.3">
      <c r="A42" s="50" t="s">
        <v>14</v>
      </c>
      <c r="B42" s="55">
        <v>98560</v>
      </c>
      <c r="C42" s="59">
        <v>14.4</v>
      </c>
      <c r="D42" s="55">
        <v>51002</v>
      </c>
      <c r="E42" s="59">
        <v>18.7</v>
      </c>
      <c r="F42" s="55">
        <v>12416</v>
      </c>
      <c r="G42" s="59">
        <v>19.100000000000001</v>
      </c>
      <c r="H42" s="53">
        <f t="shared" ref="H42" si="22">F42/D42</f>
        <v>0.24344143366926788</v>
      </c>
      <c r="I42" s="53">
        <f t="shared" ref="I42" si="23">F42/B42</f>
        <v>0.12597402597402596</v>
      </c>
      <c r="J42" s="54"/>
      <c r="K42" s="50" t="s">
        <v>14</v>
      </c>
      <c r="L42" s="55">
        <v>122992</v>
      </c>
      <c r="M42" s="59">
        <v>11.3</v>
      </c>
      <c r="N42" s="55">
        <v>117426</v>
      </c>
      <c r="O42" s="59">
        <v>11.7</v>
      </c>
      <c r="P42" s="55">
        <v>31169</v>
      </c>
      <c r="Q42" s="59">
        <v>11.8</v>
      </c>
      <c r="R42" s="53">
        <f t="shared" ref="R42" si="24">P42/N42</f>
        <v>0.26543525284008651</v>
      </c>
      <c r="S42" s="53">
        <f t="shared" ref="S42" si="25">P42/L42</f>
        <v>0.25342298686093406</v>
      </c>
      <c r="T42" s="54"/>
      <c r="U42" s="50" t="s">
        <v>14</v>
      </c>
      <c r="V42" s="55">
        <f>SUM(B42,L42)</f>
        <v>221552</v>
      </c>
      <c r="W42" s="60">
        <v>10.4</v>
      </c>
      <c r="X42" s="55">
        <f>SUM(D42,N42)</f>
        <v>168428</v>
      </c>
      <c r="Y42" s="60">
        <v>10.4</v>
      </c>
      <c r="Z42" s="55">
        <f>SUM(F42,P42)</f>
        <v>43585</v>
      </c>
      <c r="AA42" s="60">
        <v>10.4</v>
      </c>
      <c r="AB42" s="53">
        <f>Z42/X42</f>
        <v>0.25877526302040038</v>
      </c>
      <c r="AC42" s="53">
        <f>Z42/V42</f>
        <v>0.19672582508846681</v>
      </c>
    </row>
    <row r="43" spans="1:29" x14ac:dyDescent="0.25">
      <c r="A43" s="1" t="s">
        <v>21</v>
      </c>
      <c r="K43" s="1"/>
      <c r="U43" s="1"/>
    </row>
    <row r="44" spans="1:29" x14ac:dyDescent="0.25">
      <c r="A44" s="1" t="s">
        <v>22</v>
      </c>
      <c r="K44" s="1"/>
      <c r="U44" s="1"/>
    </row>
    <row r="45" spans="1:29" x14ac:dyDescent="0.25">
      <c r="A45" s="1" t="s">
        <v>23</v>
      </c>
      <c r="K45" s="1"/>
      <c r="U45" s="1"/>
    </row>
    <row r="46" spans="1:29" x14ac:dyDescent="0.25">
      <c r="K46" s="47"/>
      <c r="U46" s="47"/>
    </row>
    <row r="47" spans="1:29" x14ac:dyDescent="0.25">
      <c r="B47" s="61">
        <f>B20-B42</f>
        <v>0</v>
      </c>
      <c r="C47" s="61">
        <f t="shared" ref="C47:AC47" si="26">C20-C42</f>
        <v>0</v>
      </c>
      <c r="D47" s="61">
        <f t="shared" si="26"/>
        <v>0</v>
      </c>
      <c r="E47" s="61">
        <f t="shared" si="26"/>
        <v>0</v>
      </c>
      <c r="F47" s="61">
        <f t="shared" si="26"/>
        <v>0</v>
      </c>
      <c r="G47" s="61">
        <f t="shared" si="26"/>
        <v>0</v>
      </c>
      <c r="H47" s="61">
        <f t="shared" si="26"/>
        <v>0</v>
      </c>
      <c r="I47" s="61">
        <f t="shared" si="26"/>
        <v>0</v>
      </c>
      <c r="J47" s="62"/>
      <c r="K47" s="35" t="e">
        <f t="shared" si="26"/>
        <v>#VALUE!</v>
      </c>
      <c r="L47" s="61">
        <f t="shared" si="26"/>
        <v>0</v>
      </c>
      <c r="M47" s="61">
        <f t="shared" si="26"/>
        <v>0</v>
      </c>
      <c r="N47" s="61">
        <f t="shared" si="26"/>
        <v>0</v>
      </c>
      <c r="O47" s="61">
        <f t="shared" si="26"/>
        <v>0</v>
      </c>
      <c r="P47" s="61">
        <f t="shared" si="26"/>
        <v>0</v>
      </c>
      <c r="Q47" s="61">
        <f t="shared" si="26"/>
        <v>0</v>
      </c>
      <c r="R47" s="61">
        <f t="shared" si="26"/>
        <v>0</v>
      </c>
      <c r="S47" s="61">
        <f t="shared" si="26"/>
        <v>0</v>
      </c>
      <c r="T47" s="62"/>
      <c r="U47" s="35" t="e">
        <f t="shared" si="26"/>
        <v>#VALUE!</v>
      </c>
      <c r="V47" s="61">
        <f t="shared" si="26"/>
        <v>0</v>
      </c>
      <c r="W47" s="61"/>
      <c r="X47" s="61">
        <f t="shared" si="26"/>
        <v>0</v>
      </c>
      <c r="Y47" s="61"/>
      <c r="Z47" s="61">
        <f t="shared" si="26"/>
        <v>0</v>
      </c>
      <c r="AA47" s="61"/>
      <c r="AB47" s="61">
        <f t="shared" si="26"/>
        <v>0</v>
      </c>
      <c r="AC47" s="61">
        <f t="shared" si="26"/>
        <v>0</v>
      </c>
    </row>
    <row r="49" spans="11:21" x14ac:dyDescent="0.25">
      <c r="K49" s="47"/>
      <c r="U49" s="47"/>
    </row>
    <row r="50" spans="11:21" x14ac:dyDescent="0.25">
      <c r="K50" s="47"/>
      <c r="U50" s="47"/>
    </row>
    <row r="51" spans="11:21" x14ac:dyDescent="0.25">
      <c r="K51" s="47"/>
      <c r="U51" s="47"/>
    </row>
    <row r="52" spans="11:21" x14ac:dyDescent="0.25">
      <c r="K52" s="47"/>
      <c r="U52" s="47"/>
    </row>
    <row r="53" spans="11:21" x14ac:dyDescent="0.25">
      <c r="K53" s="47"/>
      <c r="U53" s="47"/>
    </row>
    <row r="54" spans="11:21" x14ac:dyDescent="0.25">
      <c r="K54" s="47"/>
      <c r="U54" s="47"/>
    </row>
    <row r="55" spans="11:21" x14ac:dyDescent="0.25">
      <c r="K55" s="47"/>
      <c r="U55" s="47"/>
    </row>
    <row r="56" spans="11:21" x14ac:dyDescent="0.25">
      <c r="K56" s="47"/>
      <c r="U56" s="47"/>
    </row>
    <row r="57" spans="11:21" x14ac:dyDescent="0.25">
      <c r="K57" s="47"/>
      <c r="U57" s="47"/>
    </row>
    <row r="58" spans="11:21" x14ac:dyDescent="0.25">
      <c r="K58" s="47"/>
      <c r="U58" s="47"/>
    </row>
  </sheetData>
  <mergeCells count="12">
    <mergeCell ref="A2:A3"/>
    <mergeCell ref="B2:I2"/>
    <mergeCell ref="L2:S2"/>
    <mergeCell ref="V2:AC2"/>
    <mergeCell ref="A28:A29"/>
    <mergeCell ref="B28:I28"/>
    <mergeCell ref="L28:S28"/>
    <mergeCell ref="V28:AC28"/>
    <mergeCell ref="K2:K3"/>
    <mergeCell ref="U2:U3"/>
    <mergeCell ref="K28:K29"/>
    <mergeCell ref="U28:U2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4" ma:contentTypeDescription="Create a new document." ma:contentTypeScope="" ma:versionID="5d93aa7aa326aa9534786d3065aad7cd">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46d068d104e46ae6bdf7bcbd4db62351"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bd472429-288a-4376-94bc-5efba0ecd2b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D52488-8D5C-46F2-86F5-A7821B528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AE007AF-1972-4951-A0CE-59516A4BF611}">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b6a3b5e8-9a5d-48de-8dd4-71f80e1de32d"/>
    <ds:schemaRef ds:uri="http://schemas.openxmlformats.org/package/2006/metadata/core-properties"/>
    <ds:schemaRef ds:uri="bd472429-288a-4376-94bc-5efba0ecd2b6"/>
    <ds:schemaRef ds:uri="http://www.w3.org/XML/1998/namespace"/>
  </ds:schemaRefs>
</ds:datastoreItem>
</file>

<file path=customXml/itemProps3.xml><?xml version="1.0" encoding="utf-8"?>
<ds:datastoreItem xmlns:ds="http://schemas.openxmlformats.org/officeDocument/2006/customXml" ds:itemID="{262E87AD-6164-41CA-94E0-9320F6CC606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Tab 7.1-7.2</vt:lpstr>
      <vt:lpstr>Tab 7.3-7.4</vt:lpstr>
      <vt:lpstr>Tab 7.5-7.6</vt:lpstr>
      <vt:lpstr>Tab 7.7-7.8</vt:lpstr>
      <vt:lpstr>Tab 7.9-7.10</vt:lpstr>
      <vt:lpstr>Tab 7.11-7.12</vt:lpstr>
      <vt:lpstr>Tab 7.13-7.14</vt:lpstr>
      <vt:lpstr>Tab 7.15-7.16</vt:lpstr>
      <vt:lpstr>Tab 7.17-7.18</vt:lpstr>
      <vt:lpstr>Tab 7.19-7.20</vt:lpstr>
      <vt:lpstr>Tab 7.21-7.22</vt:lpstr>
      <vt:lpstr>Tab 7.23-7.24</vt:lpstr>
      <vt:lpstr>Tab 7.25-7.26</vt:lpstr>
      <vt:lpstr>Tab 7.27-7.28</vt:lpstr>
      <vt:lpstr>Tab 7.29-7.30</vt:lpstr>
      <vt:lpstr>Tab 7.31-7.32</vt:lpstr>
      <vt:lpstr>Tab 7.33</vt:lpstr>
      <vt:lpstr>Tab 7.34</vt:lpstr>
      <vt:lpstr>Tab 7.35</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Chiara Brunelli (ESS)</dc:creator>
  <cp:lastModifiedBy>Brunelli, Chiara (ESS)</cp:lastModifiedBy>
  <cp:lastPrinted>2021-08-06T11:43:35Z</cp:lastPrinted>
  <dcterms:created xsi:type="dcterms:W3CDTF">2021-07-01T07:53:01Z</dcterms:created>
  <dcterms:modified xsi:type="dcterms:W3CDTF">2022-03-23T12:27:57Z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0x0101008CCCB8F1658BF9489F0AF55D06554132</vt:lpwstr>
  </property>
</Properties>
</file>