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DP\AGDP\CALENDAR-YEAR\"/>
    </mc:Choice>
  </mc:AlternateContent>
  <bookViews>
    <workbookView xWindow="0" yWindow="0" windowWidth="28800" windowHeight="12435"/>
  </bookViews>
  <sheets>
    <sheet name="AGDP_CP_CY" sheetId="1" r:id="rId1"/>
    <sheet name="AGDP_KP_CY" sheetId="2" r:id="rId2"/>
    <sheet name="IPD" sheetId="3" r:id="rId3"/>
    <sheet name="GDP_Exp_CP_CY" sheetId="4" r:id="rId4"/>
    <sheet name="GDPE_KP_C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C4" i="3"/>
  <c r="D4" i="3"/>
  <c r="E4" i="3"/>
  <c r="F4" i="3"/>
  <c r="G4" i="3"/>
  <c r="H4" i="3"/>
  <c r="I4" i="3"/>
  <c r="J4" i="3"/>
  <c r="K4" i="3"/>
  <c r="L4" i="3"/>
  <c r="M4" i="3"/>
  <c r="C5" i="3"/>
  <c r="D5" i="3"/>
  <c r="E5" i="3"/>
  <c r="F5" i="3"/>
  <c r="G5" i="3"/>
  <c r="H5" i="3"/>
  <c r="I5" i="3"/>
  <c r="J5" i="3"/>
  <c r="K5" i="3"/>
  <c r="L5" i="3"/>
  <c r="M5" i="3"/>
  <c r="C6" i="3"/>
  <c r="D6" i="3"/>
  <c r="E6" i="3"/>
  <c r="F6" i="3"/>
  <c r="G6" i="3"/>
  <c r="H6" i="3"/>
  <c r="I6" i="3"/>
  <c r="J6" i="3"/>
  <c r="K6" i="3"/>
  <c r="L6" i="3"/>
  <c r="M6" i="3"/>
  <c r="C7" i="3"/>
  <c r="D7" i="3"/>
  <c r="E7" i="3"/>
  <c r="F7" i="3"/>
  <c r="G7" i="3"/>
  <c r="H7" i="3"/>
  <c r="I7" i="3"/>
  <c r="J7" i="3"/>
  <c r="K7" i="3"/>
  <c r="L7" i="3"/>
  <c r="M7" i="3"/>
  <c r="C8" i="3"/>
  <c r="D8" i="3"/>
  <c r="E8" i="3"/>
  <c r="F8" i="3"/>
  <c r="G8" i="3"/>
  <c r="H8" i="3"/>
  <c r="I8" i="3"/>
  <c r="J8" i="3"/>
  <c r="K8" i="3"/>
  <c r="L8" i="3"/>
  <c r="M8" i="3"/>
  <c r="C9" i="3"/>
  <c r="D9" i="3"/>
  <c r="E9" i="3"/>
  <c r="F9" i="3"/>
  <c r="G9" i="3"/>
  <c r="H9" i="3"/>
  <c r="I9" i="3"/>
  <c r="J9" i="3"/>
  <c r="K9" i="3"/>
  <c r="L9" i="3"/>
  <c r="M9" i="3"/>
  <c r="C10" i="3"/>
  <c r="D10" i="3"/>
  <c r="E10" i="3"/>
  <c r="F10" i="3"/>
  <c r="G10" i="3"/>
  <c r="H10" i="3"/>
  <c r="I10" i="3"/>
  <c r="J10" i="3"/>
  <c r="K10" i="3"/>
  <c r="L10" i="3"/>
  <c r="M10" i="3"/>
  <c r="C11" i="3"/>
  <c r="D11" i="3"/>
  <c r="E11" i="3"/>
  <c r="F11" i="3"/>
  <c r="G11" i="3"/>
  <c r="H11" i="3"/>
  <c r="I11" i="3"/>
  <c r="J11" i="3"/>
  <c r="K11" i="3"/>
  <c r="L11" i="3"/>
  <c r="M11" i="3"/>
  <c r="C12" i="3"/>
  <c r="D12" i="3"/>
  <c r="E12" i="3"/>
  <c r="F12" i="3"/>
  <c r="G12" i="3"/>
  <c r="H12" i="3"/>
  <c r="I12" i="3"/>
  <c r="J12" i="3"/>
  <c r="K12" i="3"/>
  <c r="L12" i="3"/>
  <c r="M12" i="3"/>
  <c r="C13" i="3"/>
  <c r="D13" i="3"/>
  <c r="E13" i="3"/>
  <c r="F13" i="3"/>
  <c r="G13" i="3"/>
  <c r="H13" i="3"/>
  <c r="I13" i="3"/>
  <c r="J13" i="3"/>
  <c r="K13" i="3"/>
  <c r="L13" i="3"/>
  <c r="M13" i="3"/>
  <c r="C14" i="3"/>
  <c r="D14" i="3"/>
  <c r="E14" i="3"/>
  <c r="F14" i="3"/>
  <c r="G14" i="3"/>
  <c r="H14" i="3"/>
  <c r="I14" i="3"/>
  <c r="J14" i="3"/>
  <c r="K14" i="3"/>
  <c r="L14" i="3"/>
  <c r="M14" i="3"/>
  <c r="C15" i="3"/>
  <c r="D15" i="3"/>
  <c r="E15" i="3"/>
  <c r="F15" i="3"/>
  <c r="G15" i="3"/>
  <c r="H15" i="3"/>
  <c r="I15" i="3"/>
  <c r="J15" i="3"/>
  <c r="K15" i="3"/>
  <c r="L15" i="3"/>
  <c r="M15" i="3"/>
  <c r="C16" i="3"/>
  <c r="D16" i="3"/>
  <c r="E16" i="3"/>
  <c r="F16" i="3"/>
  <c r="G16" i="3"/>
  <c r="H16" i="3"/>
  <c r="I16" i="3"/>
  <c r="J16" i="3"/>
  <c r="K16" i="3"/>
  <c r="L16" i="3"/>
  <c r="M16" i="3"/>
  <c r="C17" i="3"/>
  <c r="D17" i="3"/>
  <c r="E17" i="3"/>
  <c r="F17" i="3"/>
  <c r="G17" i="3"/>
  <c r="H17" i="3"/>
  <c r="I17" i="3"/>
  <c r="J17" i="3"/>
  <c r="K17" i="3"/>
  <c r="L17" i="3"/>
  <c r="M17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C20" i="3"/>
  <c r="D20" i="3"/>
  <c r="E20" i="3"/>
  <c r="F20" i="3"/>
  <c r="G20" i="3"/>
  <c r="H20" i="3"/>
  <c r="I20" i="3"/>
  <c r="J20" i="3"/>
  <c r="K20" i="3"/>
  <c r="L20" i="3"/>
  <c r="M20" i="3"/>
  <c r="C21" i="3"/>
  <c r="D21" i="3"/>
  <c r="E21" i="3"/>
  <c r="F21" i="3"/>
  <c r="G21" i="3"/>
  <c r="H21" i="3"/>
  <c r="I21" i="3"/>
  <c r="J21" i="3"/>
  <c r="K21" i="3"/>
  <c r="L21" i="3"/>
  <c r="M21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7" i="3"/>
  <c r="D27" i="3"/>
  <c r="E27" i="3"/>
  <c r="F27" i="3"/>
  <c r="G27" i="3"/>
  <c r="H27" i="3"/>
  <c r="I27" i="3"/>
  <c r="J27" i="3"/>
  <c r="K27" i="3"/>
  <c r="L27" i="3"/>
  <c r="M27" i="3"/>
  <c r="C28" i="3"/>
  <c r="D28" i="3"/>
  <c r="E28" i="3"/>
  <c r="F28" i="3"/>
  <c r="G28" i="3"/>
  <c r="H28" i="3"/>
  <c r="I28" i="3"/>
  <c r="J28" i="3"/>
  <c r="K28" i="3"/>
  <c r="L28" i="3"/>
  <c r="M28" i="3"/>
  <c r="C29" i="3"/>
  <c r="D29" i="3"/>
  <c r="E29" i="3"/>
  <c r="F29" i="3"/>
  <c r="G29" i="3"/>
  <c r="H29" i="3"/>
  <c r="I29" i="3"/>
  <c r="J29" i="3"/>
  <c r="K29" i="3"/>
  <c r="L29" i="3"/>
  <c r="M29" i="3"/>
  <c r="C30" i="3"/>
  <c r="D30" i="3"/>
  <c r="E30" i="3"/>
  <c r="F30" i="3"/>
  <c r="G30" i="3"/>
  <c r="H30" i="3"/>
  <c r="I30" i="3"/>
  <c r="J30" i="3"/>
  <c r="K30" i="3"/>
  <c r="L30" i="3"/>
  <c r="M30" i="3"/>
  <c r="C31" i="3"/>
  <c r="D31" i="3"/>
  <c r="E31" i="3"/>
  <c r="F31" i="3"/>
  <c r="G31" i="3"/>
  <c r="H31" i="3"/>
  <c r="I31" i="3"/>
  <c r="J31" i="3"/>
  <c r="K31" i="3"/>
  <c r="L31" i="3"/>
  <c r="M31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</calcChain>
</file>

<file path=xl/sharedStrings.xml><?xml version="1.0" encoding="utf-8"?>
<sst xmlns="http://schemas.openxmlformats.org/spreadsheetml/2006/main" count="331" uniqueCount="85">
  <si>
    <t>Detailed AGDP_CP_CY</t>
  </si>
  <si>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</si>
  <si>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</si>
  <si>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</si>
  <si>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</si>
  <si>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</si>
  <si>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</si>
  <si>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</si>
  <si>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</si>
  <si>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</si>
  <si>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</si>
  <si>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</si>
  <si>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</si>
  <si>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</si>
  <si>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</si>
  <si>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</si>
  <si>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</si>
  <si>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</si>
  <si>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</si>
  <si>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</si>
  <si>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</si>
  <si>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</si>
  <si>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</si>
  <si>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</si>
  <si>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</si>
  <si>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</si>
  <si>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</si>
  <si>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</si>
  <si>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</si>
  <si>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</si>
  <si>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Taxes on products</t>
  </si>
  <si>
    <t>Detailed AGDP_KP_CY</t>
  </si>
  <si>
    <t>Gross domestic product by economic activity</t>
  </si>
  <si>
    <t>Constant 2009/10 prices (% change)</t>
  </si>
  <si>
    <t>IPD, Expenditure Series</t>
  </si>
  <si>
    <t>EXPENDITURE  Current prices</t>
  </si>
  <si>
    <t>Final Consumption Expenditure</t>
  </si>
  <si>
    <t xml:space="preserve">   General Government FCE</t>
  </si>
  <si>
    <t xml:space="preserve">   NPISH FCE</t>
  </si>
  <si>
    <t xml:space="preserve">   Household FCE</t>
  </si>
  <si>
    <t>Gross Fixed Capital Formation</t>
  </si>
  <si>
    <t xml:space="preserve">   Dwellings</t>
  </si>
  <si>
    <t xml:space="preserve">   Other Buildings</t>
  </si>
  <si>
    <t xml:space="preserve">   Other Structures</t>
  </si>
  <si>
    <t xml:space="preserve">   Transport Equipment</t>
  </si>
  <si>
    <t xml:space="preserve">   ICT Equipment</t>
  </si>
  <si>
    <t xml:space="preserve">   Other Machinery and Equipment</t>
  </si>
  <si>
    <t xml:space="preserve">   Biological Resources</t>
  </si>
  <si>
    <t xml:space="preserve">   Reasearch and Development</t>
  </si>
  <si>
    <t xml:space="preserve">   Mineral and Petroleum Exploration</t>
  </si>
  <si>
    <t>Changes in Inventories</t>
  </si>
  <si>
    <t>Acquisitions less Disposals of Valuables</t>
  </si>
  <si>
    <t>Exports less Imports of Goods and Services</t>
  </si>
  <si>
    <t xml:space="preserve">   Exports</t>
  </si>
  <si>
    <t xml:space="preserve">       Goods</t>
  </si>
  <si>
    <t xml:space="preserve">       Services</t>
  </si>
  <si>
    <t xml:space="preserve">   Less Imports</t>
  </si>
  <si>
    <t>GDP at Market Prices</t>
  </si>
  <si>
    <t>2020/21</t>
  </si>
  <si>
    <t>Statistical Discrepancy</t>
  </si>
  <si>
    <t>Public GFCF</t>
  </si>
  <si>
    <t>Private GFCF</t>
  </si>
  <si>
    <t>Column1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</si>
  <si>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</si>
  <si>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</si>
  <si>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</si>
  <si>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</si>
  <si>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</si>
  <si>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</si>
  <si>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</si>
  <si>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</si>
  <si>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</si>
  <si>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</si>
  <si>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</si>
  <si>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</si>
  <si>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</si>
  <si>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Column2</t>
  </si>
  <si>
    <t>Implied Price Deflators</t>
  </si>
  <si>
    <t>Column3</t>
  </si>
  <si>
    <t>Column4</t>
  </si>
  <si>
    <t>Column5</t>
  </si>
  <si>
    <t>Column6</t>
  </si>
  <si>
    <t>Column7</t>
  </si>
  <si>
    <t>Column8</t>
  </si>
  <si>
    <t>20192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</si>
</sst>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_ ;\-#,##0.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NumberFormat="1" applyFont="1"/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2" fontId="2" fillId="0" borderId="0" xfId="0" applyNumberFormat="1" applyFont="1"/>
    <xf numFmtId="2" fontId="0" fillId="0" borderId="0" xfId="0" applyNumberFormat="1" applyFont="1"/>
    <xf numFmtId="43" fontId="1" fillId="0" borderId="0" xfId="1" applyNumberFormat="1" applyFont="1"/>
    <xf numFmtId="0" fontId="2" fillId="0" borderId="0" xfId="0" applyFont="1" applyFill="1"/>
    <xf numFmtId="43" fontId="2" fillId="0" borderId="0" xfId="1" applyFont="1" applyFill="1"/>
    <xf numFmtId="0" fontId="0" fillId="0" borderId="0" xfId="0" applyFill="1"/>
    <xf numFmtId="43" fontId="0" fillId="0" borderId="0" xfId="1" applyFont="1" applyFill="1"/>
    <xf numFmtId="0" fontId="3" fillId="0" borderId="0" xfId="0" applyFont="1" applyFill="1"/>
  </cellXfs>
  <cellStyles count="2">
    <cellStyle name="Comma" xfId="1" builtinId="3"/>
    <cellStyle name="Normal" xfId="0" builtinId="0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_ ;\-#,##0.0\ 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B1:O33" totalsRowShown="0" headerRowDxfId="102" dataDxfId="101" dataCellStyle="Comma">
  <tableColumns count="14">
    <tableColumn id="1" name="Detailed AGDP_CP_CY"/>
    <tableColumn id="3" name="2008" dataDxfId="100" dataCellStyle="Comma"/>
    <tableColumn id="4" name="2009" dataDxfId="99" dataCellStyle="Comma"/>
    <tableColumn id="5" name="2010" dataDxfId="98" dataCellStyle="Comma"/>
    <tableColumn id="6" name="2011" dataDxfId="97" dataCellStyle="Comma"/>
    <tableColumn id="7" name="2012" dataDxfId="96" dataCellStyle="Comma"/>
    <tableColumn id="8" name="2013" dataDxfId="95" dataCellStyle="Comma"/>
    <tableColumn id="9" name="2014" dataDxfId="94" dataCellStyle="Comma"/>
    <tableColumn id="10" name="2015" dataDxfId="93" dataCellStyle="Comma"/>
    <tableColumn id="11" name="2016" dataDxfId="92" dataCellStyle="Comma"/>
    <tableColumn id="12" name="2017" dataDxfId="91" dataCellStyle="Comma"/>
    <tableColumn id="13" name="2018" dataDxfId="90" dataCellStyle="Comma"/>
    <tableColumn id="14" name="2019" dataDxfId="89" dataCellStyle="Comma"/>
    <tableColumn id="15" name="2020" dataDxfId="88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:N33" totalsRowShown="0" headerRowDxfId="87" dataDxfId="86" dataCellStyle="Comma">
  <tableColumns count="13">
    <tableColumn id="1" name="Detailed AGDP_KP_CY"/>
    <tableColumn id="2" name="2009" dataDxfId="85" dataCellStyle="Comma"/>
    <tableColumn id="3" name="2010" dataDxfId="84" dataCellStyle="Comma"/>
    <tableColumn id="4" name="2011" dataDxfId="83" dataCellStyle="Comma"/>
    <tableColumn id="5" name="2012" dataDxfId="82" dataCellStyle="Comma"/>
    <tableColumn id="6" name="2013" dataDxfId="81" dataCellStyle="Comma"/>
    <tableColumn id="7" name="2014" dataDxfId="80" dataCellStyle="Comma"/>
    <tableColumn id="8" name="2015" dataDxfId="79" dataCellStyle="Comma"/>
    <tableColumn id="9" name="2016" dataDxfId="78" dataCellStyle="Comma"/>
    <tableColumn id="10" name="2017" dataDxfId="77" dataCellStyle="Comma"/>
    <tableColumn id="11" name="2018" dataDxfId="76" dataCellStyle="Comma"/>
    <tableColumn id="12" name="2019" dataDxfId="75" dataCellStyle="Comma"/>
    <tableColumn id="13" name="2020" dataDxfId="74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38:N69" totalsRowShown="0" headerRowDxfId="73" dataDxfId="72">
  <tableColumns count="13">
    <tableColumn id="1" name="Column1"/>
    <tableColumn id="2" name="Column2" dataDxfId="71"/>
    <tableColumn id="3" name="2010" dataDxfId="70" dataCellStyle="Comma"/>
    <tableColumn id="4" name="2011" dataDxfId="69" dataCellStyle="Comma"/>
    <tableColumn id="5" name="2012" dataDxfId="68" dataCellStyle="Comma"/>
    <tableColumn id="6" name="2013" dataDxfId="67" dataCellStyle="Comma"/>
    <tableColumn id="7" name="2014" dataDxfId="66" dataCellStyle="Comma"/>
    <tableColumn id="8" name="2015" dataDxfId="65" dataCellStyle="Comma"/>
    <tableColumn id="9" name="2016" dataDxfId="64" dataCellStyle="Comma"/>
    <tableColumn id="10" name="2017" dataDxfId="63" dataCellStyle="Comma"/>
    <tableColumn id="11" name="2018" dataDxfId="62" dataCellStyle="Comma"/>
    <tableColumn id="12" name="2019" dataDxfId="61" dataCellStyle="Comma"/>
    <tableColumn id="13" name="2020" dataDxfId="60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:O33" totalsRowShown="0" headerRowDxfId="59" dataDxfId="58">
  <tableColumns count="14">
    <tableColumn id="1" name="Column1"/>
    <tableColumn id="3" name="2008" dataDxfId="57"/>
    <tableColumn id="4" name="2009" dataDxfId="56"/>
    <tableColumn id="5" name="2010" dataDxfId="55"/>
    <tableColumn id="6" name="2011" dataDxfId="54"/>
    <tableColumn id="7" name="2012" dataDxfId="53"/>
    <tableColumn id="8" name="2013" dataDxfId="52"/>
    <tableColumn id="9" name="2014" dataDxfId="51"/>
    <tableColumn id="10" name="2015" dataDxfId="50"/>
    <tableColumn id="11" name="2016" dataDxfId="49"/>
    <tableColumn id="12" name="2017" dataDxfId="48"/>
    <tableColumn id="13" name="2018" dataDxfId="47"/>
    <tableColumn id="14" name="2019" dataDxfId="46"/>
    <tableColumn id="15" name="2020" dataDxfId="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36:O62" totalsRowShown="0" headerRowDxfId="44" dataDxfId="43" dataCellStyle="Comma">
  <tableColumns count="14">
    <tableColumn id="1" name="IPD, Expenditure Series"/>
    <tableColumn id="2" name="Column1" dataDxfId="42"/>
    <tableColumn id="3" name="Column2" dataDxfId="41" dataCellStyle="Comma"/>
    <tableColumn id="4" name="Column3" dataDxfId="40" dataCellStyle="Comma"/>
    <tableColumn id="5" name="Column4" dataDxfId="39" dataCellStyle="Comma"/>
    <tableColumn id="6" name="Column5" dataDxfId="38" dataCellStyle="Comma"/>
    <tableColumn id="7" name="Column6" dataDxfId="37" dataCellStyle="Comma"/>
    <tableColumn id="8" name="Column7" dataDxfId="36" dataCellStyle="Comma"/>
    <tableColumn id="9" name="Column8" dataDxfId="35" dataCellStyle="Comma"/>
    <tableColumn id="10" name="2016" dataDxfId="34" dataCellStyle="Comma"/>
    <tableColumn id="11" name="2017" dataDxfId="33" dataCellStyle="Comma"/>
    <tableColumn id="12" name="2018" dataDxfId="32" dataCellStyle="Comma"/>
    <tableColumn id="13" name="2019" dataDxfId="31" dataCellStyle="Comma"/>
    <tableColumn id="14" name="2020" dataDxfId="30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2:F28" totalsRowShown="0" headerRowDxfId="29" dataDxfId="28" dataCellStyle="Comma">
  <tableColumns count="6">
    <tableColumn id="1" name="EXPENDITURE  Current prices" dataDxfId="27"/>
    <tableColumn id="2" name="2016" dataDxfId="26" dataCellStyle="Comma"/>
    <tableColumn id="3" name="2017" dataDxfId="25" dataCellStyle="Comma"/>
    <tableColumn id="4" name="2018" dataDxfId="24" dataCellStyle="Comma"/>
    <tableColumn id="5" name="2019" dataDxfId="23" dataCellStyle="Comma"/>
    <tableColumn id="6" name="2020" dataDxfId="22" dataCellStyle="Comm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1:F52" totalsRowShown="0" headerRowDxfId="21" dataDxfId="20" dataCellStyle="Comma">
  <tableColumns count="6">
    <tableColumn id="1" name="Column1"/>
    <tableColumn id="2" name="2016" dataDxfId="19" dataCellStyle="Comma"/>
    <tableColumn id="3" name="2017" dataDxfId="18" dataCellStyle="Comma"/>
    <tableColumn id="4" name="2018" dataDxfId="17" dataCellStyle="Comma"/>
    <tableColumn id="5" name="2019" dataDxfId="16" dataCellStyle="Comma"/>
    <tableColumn id="6" name="20192" dataDxfId="15" dataCellStyle="Comm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2:F28" totalsRowShown="0" headerRowDxfId="14" dataDxfId="13" dataCellStyle="Comma">
  <tableColumns count="6">
    <tableColumn id="1" name="EXPENDITURE  Current prices" dataDxfId="12"/>
    <tableColumn id="2" name="2016" dataDxfId="11" dataCellStyle="Comma"/>
    <tableColumn id="3" name="2017" dataDxfId="10" dataCellStyle="Comma"/>
    <tableColumn id="4" name="2018" dataDxfId="9" dataCellStyle="Comma"/>
    <tableColumn id="5" name="2019" dataDxfId="8" dataCellStyle="Comma"/>
    <tableColumn id="6" name="2020" dataDxfId="7" dataCellStyle="Comm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31:F52" totalsRowShown="0" headerRowDxfId="6" dataDxfId="5" dataCellStyle="Comma">
  <tableColumns count="6">
    <tableColumn id="1" name="Column1"/>
    <tableColumn id="2" name="2016" dataDxfId="4" dataCellStyle="Comma"/>
    <tableColumn id="3" name="2017" dataDxfId="3" dataCellStyle="Comma"/>
    <tableColumn id="4" name="2018" dataDxfId="2" dataCellStyle="Comma"/>
    <tableColumn id="5" name="2019" dataDxfId="1" dataCellStyle="Comma"/>
    <tableColumn id="6" name="2020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A33"/>
  <sheetViews>
    <sheetView tabSelected="1" zoomScaleNormal="100" zoomScaleSheetLayoutView="100" workbookViewId="0">
      <selection activeCell="B22" sqref="B22"/>
    </sheetView>
  </sheetViews>
  <sheetFormatPr defaultRowHeight="15" x14ac:dyDescent="0.25"/>
  <cols>
    <col min="2" max="2" width="43.42578125" bestFit="1" customWidth="1"/>
    <col min="3" max="15" width="9.85546875" style="6" customWidth="1"/>
  </cols>
  <sheetData>
    <row r="1" spans="2:53" s="1" customFormat="1" x14ac:dyDescent="0.25">
      <c r="B1" s="1" t="s">
        <v>0</v>
      </c>
      <c r="C1" s="3" t="s">
        <v>63</v>
      </c>
      <c r="D1" s="3" t="s">
        <v>64</v>
      </c>
      <c r="E1" s="3" t="s">
        <v>65</v>
      </c>
      <c r="F1" s="3" t="s">
        <v>66</v>
      </c>
      <c r="G1" s="3" t="s">
        <v>67</v>
      </c>
      <c r="H1" s="3" t="s">
        <v>68</v>
      </c>
      <c r="I1" s="3" t="s">
        <v>69</v>
      </c>
      <c r="J1" s="3" t="s">
        <v>70</v>
      </c>
      <c r="K1" s="3" t="s">
        <v>71</v>
      </c>
      <c r="L1" s="3" t="s">
        <v>72</v>
      </c>
      <c r="M1" s="3" t="s">
        <v>73</v>
      </c>
      <c r="N1" s="3" t="s">
        <v>74</v>
      </c>
      <c r="O1" s="3" t="s">
        <v>75</v>
      </c>
      <c r="AQ1" s="1">
        <v>973.68197959341626</v>
      </c>
      <c r="AR1" s="1">
        <v>1203.2520252983738</v>
      </c>
      <c r="AS1" s="1">
        <v>1370.2173861754961</v>
      </c>
      <c r="AT1" s="1">
        <v>1498.8295373348765</v>
      </c>
      <c r="AU1" s="1">
        <v>1393.4426407855663</v>
      </c>
      <c r="AV1" s="1">
        <v>1725.2563640050314</v>
      </c>
      <c r="AW1" s="1">
        <v>1335.744887191883</v>
      </c>
      <c r="AX1" s="1">
        <v>1297.0363823857385</v>
      </c>
      <c r="AY1" s="1">
        <v>1211.9893736386023</v>
      </c>
      <c r="AZ1" s="1">
        <v>1835.692784529012</v>
      </c>
      <c r="BA1" s="1">
        <v>1373.3977047204842</v>
      </c>
    </row>
    <row r="3" spans="2:53" s="1" customFormat="1" ht="20.25" customHeight="1" x14ac:dyDescent="0.25">
      <c r="B3" s="1" t="s">
        <v>1</v>
      </c>
      <c r="C3" s="4">
        <v>19125.84845949935</v>
      </c>
      <c r="D3" s="4">
        <v>50597.552643834482</v>
      </c>
      <c r="E3" s="4">
        <v>66852.989891138423</v>
      </c>
      <c r="F3" s="4">
        <v>71677.065282014897</v>
      </c>
      <c r="G3" s="4">
        <v>77222.331990637249</v>
      </c>
      <c r="H3" s="4">
        <v>60709.937984375094</v>
      </c>
      <c r="I3" s="4">
        <v>101357.23382779752</v>
      </c>
      <c r="J3" s="4">
        <v>97780.843703123581</v>
      </c>
      <c r="K3" s="4">
        <v>104372.00757915433</v>
      </c>
      <c r="L3" s="4">
        <v>114038.71208732919</v>
      </c>
      <c r="M3" s="4">
        <v>126965.32422084964</v>
      </c>
      <c r="N3" s="4">
        <v>139710.64412773179</v>
      </c>
      <c r="O3" s="4">
        <v>143904.48733269295</v>
      </c>
    </row>
    <row r="4" spans="2:53" s="1" customFormat="1" ht="23.25" customHeight="1" x14ac:dyDescent="0.25">
      <c r="B4" s="1" t="s">
        <v>2</v>
      </c>
      <c r="C4" s="4">
        <v>8233.8626387210825</v>
      </c>
      <c r="D4" s="4">
        <v>18276.701195955055</v>
      </c>
      <c r="E4" s="4">
        <v>18524.072108165994</v>
      </c>
      <c r="F4" s="4">
        <v>19896.437338928925</v>
      </c>
      <c r="G4" s="4">
        <v>20085.653043272956</v>
      </c>
      <c r="H4" s="4">
        <v>19545.248727634309</v>
      </c>
      <c r="I4" s="4">
        <v>21204.162001998466</v>
      </c>
      <c r="J4" s="4">
        <v>21390.033710185329</v>
      </c>
      <c r="K4" s="4">
        <v>25221.497349902464</v>
      </c>
      <c r="L4" s="4">
        <v>26288.455958500723</v>
      </c>
      <c r="M4" s="4">
        <v>28977.490956904956</v>
      </c>
      <c r="N4" s="4">
        <v>33190.902383514374</v>
      </c>
      <c r="O4" s="4">
        <v>34163.274580384568</v>
      </c>
    </row>
    <row r="5" spans="2:53" x14ac:dyDescent="0.25">
      <c r="B5" t="s">
        <v>3</v>
      </c>
      <c r="C5" s="5">
        <v>949.36029753797811</v>
      </c>
      <c r="D5" s="5">
        <v>1787.0381461176237</v>
      </c>
      <c r="E5" s="5">
        <v>1457.376863366248</v>
      </c>
      <c r="F5" s="5">
        <v>1656.9762810184288</v>
      </c>
      <c r="G5" s="5">
        <v>1776.9102012105734</v>
      </c>
      <c r="H5" s="5">
        <v>1645.8425742079687</v>
      </c>
      <c r="I5" s="5">
        <v>1762.2511458552744</v>
      </c>
      <c r="J5" s="5">
        <v>1900.3455848009567</v>
      </c>
      <c r="K5" s="5">
        <v>2442.4992727260792</v>
      </c>
      <c r="L5" s="5">
        <v>2584.4404993476651</v>
      </c>
      <c r="M5" s="5">
        <v>2640.3403969373408</v>
      </c>
      <c r="N5" s="5">
        <v>2785.9452713311739</v>
      </c>
      <c r="O5" s="5">
        <v>2799.8402337144635</v>
      </c>
    </row>
    <row r="6" spans="2:53" x14ac:dyDescent="0.25">
      <c r="B6" t="s">
        <v>4</v>
      </c>
      <c r="C6" s="5">
        <v>4557.7099869740177</v>
      </c>
      <c r="D6" s="5">
        <v>10343.839453443168</v>
      </c>
      <c r="E6" s="5">
        <v>10599.179027354434</v>
      </c>
      <c r="F6" s="5">
        <v>11063.346053409736</v>
      </c>
      <c r="G6" s="5">
        <v>10717.885171683489</v>
      </c>
      <c r="H6" s="5">
        <v>10232.890693165686</v>
      </c>
      <c r="I6" s="5">
        <v>11107.56306070565</v>
      </c>
      <c r="J6" s="5">
        <v>11017.60006911402</v>
      </c>
      <c r="K6" s="5">
        <v>13048.553901116924</v>
      </c>
      <c r="L6" s="5">
        <v>13944.859845271785</v>
      </c>
      <c r="M6" s="5">
        <v>14984.994860635186</v>
      </c>
      <c r="N6" s="5">
        <v>16337.552334530325</v>
      </c>
      <c r="O6" s="5">
        <v>16537.01366053785</v>
      </c>
    </row>
    <row r="7" spans="2:53" x14ac:dyDescent="0.25">
      <c r="B7" t="s">
        <v>5</v>
      </c>
      <c r="C7" s="5">
        <v>1045.2939324338799</v>
      </c>
      <c r="D7" s="5">
        <v>2308.2791495990741</v>
      </c>
      <c r="E7" s="5">
        <v>2309.7550974608821</v>
      </c>
      <c r="F7" s="5">
        <v>2505.5866197016667</v>
      </c>
      <c r="G7" s="5">
        <v>2588.5693978813256</v>
      </c>
      <c r="H7" s="5">
        <v>2535.275152101236</v>
      </c>
      <c r="I7" s="5">
        <v>2768.0039032366694</v>
      </c>
      <c r="J7" s="5">
        <v>2807.015550488089</v>
      </c>
      <c r="K7" s="5">
        <v>3292.8237332450999</v>
      </c>
      <c r="L7" s="5">
        <v>3532.3187008830214</v>
      </c>
      <c r="M7" s="5">
        <v>4156.6764881022291</v>
      </c>
      <c r="N7" s="5">
        <v>5082.4107633294752</v>
      </c>
      <c r="O7" s="5">
        <v>5532.7744400844531</v>
      </c>
    </row>
    <row r="8" spans="2:53" x14ac:dyDescent="0.25">
      <c r="B8" t="s">
        <v>6</v>
      </c>
      <c r="C8" s="5">
        <v>5.7447970183296242</v>
      </c>
      <c r="D8" s="5">
        <v>13.091997483463999</v>
      </c>
      <c r="E8" s="5">
        <v>13.605614977837165</v>
      </c>
      <c r="F8" s="5">
        <v>12.790885027825771</v>
      </c>
      <c r="G8" s="5">
        <v>11.760325374713457</v>
      </c>
      <c r="H8" s="5">
        <v>11.810497312235102</v>
      </c>
      <c r="I8" s="5">
        <v>14.59487308510492</v>
      </c>
      <c r="J8" s="5">
        <v>15.51110029662104</v>
      </c>
      <c r="K8" s="5">
        <v>16.621384838974546</v>
      </c>
      <c r="L8" s="5">
        <v>15.212443520789151</v>
      </c>
      <c r="M8" s="5">
        <v>16.269865232513713</v>
      </c>
      <c r="N8" s="5">
        <v>19.661859696172463</v>
      </c>
      <c r="O8" s="5">
        <v>19.703361931469686</v>
      </c>
      <c r="AQ8">
        <v>32506.276875042633</v>
      </c>
      <c r="AR8">
        <v>29997.808587078871</v>
      </c>
      <c r="AS8">
        <v>29772.781327787507</v>
      </c>
      <c r="AT8">
        <v>30514.221877429489</v>
      </c>
      <c r="AU8">
        <v>35084.613890844397</v>
      </c>
      <c r="AV8">
        <v>32540.160534123137</v>
      </c>
      <c r="AW8">
        <v>29984.715583487497</v>
      </c>
      <c r="AX8">
        <v>28821.202739780725</v>
      </c>
      <c r="AY8">
        <v>34991.054523912964</v>
      </c>
      <c r="AZ8">
        <v>33038.92629704695</v>
      </c>
      <c r="BA8">
        <v>31831.7796685539</v>
      </c>
    </row>
    <row r="9" spans="2:53" x14ac:dyDescent="0.25">
      <c r="B9" t="s">
        <v>7</v>
      </c>
      <c r="C9" s="5">
        <v>915.59667078503196</v>
      </c>
      <c r="D9" s="5">
        <v>2086.5667590904791</v>
      </c>
      <c r="E9" s="5">
        <v>2336.7271183655957</v>
      </c>
      <c r="F9" s="5">
        <v>2701.1406211989706</v>
      </c>
      <c r="G9" s="5">
        <v>3013.5665398139854</v>
      </c>
      <c r="H9" s="5">
        <v>3209.4983465672499</v>
      </c>
      <c r="I9" s="5">
        <v>3485.0986813065947</v>
      </c>
      <c r="J9" s="5">
        <v>3560.9586170180223</v>
      </c>
      <c r="K9" s="5">
        <v>4111.7389001985539</v>
      </c>
      <c r="L9" s="5">
        <v>4210.5734603228702</v>
      </c>
      <c r="M9" s="5">
        <v>4773.6009502700899</v>
      </c>
      <c r="N9" s="5">
        <v>5623.6496249739148</v>
      </c>
      <c r="O9" s="5">
        <v>5923.2278868894682</v>
      </c>
      <c r="AQ9">
        <v>8945.9897305981594</v>
      </c>
      <c r="AR9">
        <v>6437.4458477965736</v>
      </c>
      <c r="AS9">
        <v>5936.1381077740198</v>
      </c>
      <c r="AT9">
        <v>6667.4837219634719</v>
      </c>
      <c r="AU9">
        <v>9637.6877025674476</v>
      </c>
      <c r="AV9">
        <v>7020.2066949976561</v>
      </c>
      <c r="AW9">
        <v>5837.074196563859</v>
      </c>
      <c r="AX9">
        <v>6837.0871628925051</v>
      </c>
      <c r="AY9">
        <v>9872.6779713596734</v>
      </c>
      <c r="AZ9">
        <v>7208.323011030343</v>
      </c>
      <c r="BA9">
        <v>5675.9809406619315</v>
      </c>
    </row>
    <row r="10" spans="2:53" x14ac:dyDescent="0.25">
      <c r="B10" t="s">
        <v>8</v>
      </c>
      <c r="C10" s="5">
        <v>957.34902973918111</v>
      </c>
      <c r="D10" s="5">
        <v>2115.6635107155325</v>
      </c>
      <c r="E10" s="5">
        <v>2055.6306042523602</v>
      </c>
      <c r="F10" s="5">
        <v>2141.1666033242909</v>
      </c>
      <c r="G10" s="5">
        <v>2061.4294910972212</v>
      </c>
      <c r="H10" s="5">
        <v>1887.7683863551188</v>
      </c>
      <c r="I10" s="5">
        <v>2018.4618904623533</v>
      </c>
      <c r="J10" s="5">
        <v>2059.6905562263182</v>
      </c>
      <c r="K10" s="5">
        <v>2309.2601577768282</v>
      </c>
      <c r="L10" s="5">
        <v>2001.0510091545889</v>
      </c>
      <c r="M10" s="5">
        <v>2405.6083957275946</v>
      </c>
      <c r="N10" s="5">
        <v>3341.6825296533143</v>
      </c>
      <c r="O10" s="5">
        <v>3350.7149972268671</v>
      </c>
      <c r="AQ10">
        <v>7783.5677140210055</v>
      </c>
      <c r="AR10">
        <v>8082.0517839264285</v>
      </c>
      <c r="AS10">
        <v>8248.6418143817955</v>
      </c>
      <c r="AT10">
        <v>8183.4146391958757</v>
      </c>
      <c r="AU10">
        <v>8512.044851809791</v>
      </c>
      <c r="AV10">
        <v>8881.8413238642534</v>
      </c>
      <c r="AW10">
        <v>8420.4957705684792</v>
      </c>
      <c r="AX10">
        <v>7555.3437793973899</v>
      </c>
      <c r="AY10">
        <v>8852.7530968506944</v>
      </c>
      <c r="AZ10">
        <v>9411.3643773648455</v>
      </c>
      <c r="BA10">
        <v>9395.5142697266019</v>
      </c>
    </row>
    <row r="11" spans="2:53" s="1" customFormat="1" ht="23.25" customHeight="1" x14ac:dyDescent="0.25">
      <c r="B11" s="1" t="s">
        <v>9</v>
      </c>
      <c r="C11" s="4">
        <v>1593.4378809606583</v>
      </c>
      <c r="D11" s="4">
        <v>8918.4932390857321</v>
      </c>
      <c r="E11" s="4">
        <v>16714.075389803285</v>
      </c>
      <c r="F11" s="4">
        <v>18694.880598212047</v>
      </c>
      <c r="G11" s="4">
        <v>18888.138718679435</v>
      </c>
      <c r="H11" s="4">
        <v>19364.46270609089</v>
      </c>
      <c r="I11" s="4">
        <v>22952.370306268342</v>
      </c>
      <c r="J11" s="4">
        <v>26587.558724871931</v>
      </c>
      <c r="K11" s="4">
        <v>26277.129775451685</v>
      </c>
      <c r="L11" s="4">
        <v>29693.379782323602</v>
      </c>
      <c r="M11" s="4">
        <v>33764.999337077941</v>
      </c>
      <c r="N11" s="4">
        <v>36576.299034771728</v>
      </c>
      <c r="O11" s="4">
        <v>39163.972253371088</v>
      </c>
      <c r="AQ11" s="1">
        <v>13789.818774914975</v>
      </c>
      <c r="AR11" s="1">
        <v>13398.181715995239</v>
      </c>
      <c r="AS11" s="1">
        <v>13459.158927423172</v>
      </c>
      <c r="AT11" s="1">
        <v>13541.707110968859</v>
      </c>
      <c r="AU11" s="1">
        <v>14772.198423816697</v>
      </c>
      <c r="AV11" s="1">
        <v>14394.978039378844</v>
      </c>
      <c r="AW11" s="1">
        <v>13603.864427443226</v>
      </c>
      <c r="AX11" s="1">
        <v>12772.741552341644</v>
      </c>
      <c r="AY11" s="1">
        <v>13983.809911665028</v>
      </c>
      <c r="AZ11" s="1">
        <v>14036.137227128509</v>
      </c>
      <c r="BA11" s="1">
        <v>14508.361241138757</v>
      </c>
    </row>
    <row r="12" spans="2:53" x14ac:dyDescent="0.25">
      <c r="B12" t="s">
        <v>10</v>
      </c>
      <c r="C12" s="5">
        <v>35.23057384468914</v>
      </c>
      <c r="D12" s="5">
        <v>197.9538575226089</v>
      </c>
      <c r="E12" s="5">
        <v>444.26510641945055</v>
      </c>
      <c r="F12" s="5">
        <v>515.63157194538348</v>
      </c>
      <c r="G12" s="5">
        <v>522.7121058901896</v>
      </c>
      <c r="H12" s="5">
        <v>576.98292915991863</v>
      </c>
      <c r="I12" s="5">
        <v>752.94438792069138</v>
      </c>
      <c r="J12" s="5">
        <v>1022.3454050056855</v>
      </c>
      <c r="K12" s="5">
        <v>1164.8840031060813</v>
      </c>
      <c r="L12" s="5">
        <v>1425.4583154535328</v>
      </c>
      <c r="M12" s="5">
        <v>1926.1652470366071</v>
      </c>
      <c r="N12" s="5">
        <v>2308.0879946535811</v>
      </c>
      <c r="O12" s="5">
        <v>2867.0954542453769</v>
      </c>
      <c r="AQ12">
        <v>1986.9006555084909</v>
      </c>
      <c r="AR12">
        <v>2080.1292393606277</v>
      </c>
      <c r="AS12">
        <v>2128.8424782085181</v>
      </c>
      <c r="AT12">
        <v>2121.6164053012817</v>
      </c>
      <c r="AU12">
        <v>2162.6829126504635</v>
      </c>
      <c r="AV12">
        <v>2243.1344758823848</v>
      </c>
      <c r="AW12">
        <v>2123.281188911933</v>
      </c>
      <c r="AX12">
        <v>1656.0302451491864</v>
      </c>
      <c r="AY12">
        <v>2281.813544037569</v>
      </c>
      <c r="AZ12">
        <v>2383.1016815232479</v>
      </c>
      <c r="BA12">
        <v>2251.9232170266109</v>
      </c>
    </row>
    <row r="13" spans="2:53" x14ac:dyDescent="0.25">
      <c r="B13" t="s">
        <v>11</v>
      </c>
      <c r="C13" s="5">
        <v>1351.6821882989761</v>
      </c>
      <c r="D13" s="5">
        <v>7317.0723089608982</v>
      </c>
      <c r="E13" s="5">
        <v>12856.490130199256</v>
      </c>
      <c r="F13" s="5">
        <v>13918.130458486532</v>
      </c>
      <c r="G13" s="5">
        <v>13382.115276230243</v>
      </c>
      <c r="H13" s="5">
        <v>12562.17880516691</v>
      </c>
      <c r="I13" s="5">
        <v>14892.351200285288</v>
      </c>
      <c r="J13" s="5">
        <v>17123.039183095487</v>
      </c>
      <c r="K13" s="5">
        <v>15972.915019202206</v>
      </c>
      <c r="L13" s="5">
        <v>17787.126178765495</v>
      </c>
      <c r="M13" s="5">
        <v>19942.443733914497</v>
      </c>
      <c r="N13" s="5">
        <v>21525.476720722196</v>
      </c>
      <c r="O13" s="5">
        <v>23371.660079248704</v>
      </c>
    </row>
    <row r="14" spans="2:53" x14ac:dyDescent="0.25">
      <c r="B14" t="s">
        <v>12</v>
      </c>
      <c r="C14" s="5">
        <v>60.421036471807888</v>
      </c>
      <c r="D14" s="5">
        <v>364.96096271951103</v>
      </c>
      <c r="E14" s="5">
        <v>716.00690894041043</v>
      </c>
      <c r="F14" s="5">
        <v>825.54323252936797</v>
      </c>
      <c r="G14" s="5">
        <v>937.27933060086741</v>
      </c>
      <c r="H14" s="5">
        <v>984.84183455104585</v>
      </c>
      <c r="I14" s="5">
        <v>1097.2563784714289</v>
      </c>
      <c r="J14" s="5">
        <v>1241.1300299849495</v>
      </c>
      <c r="K14" s="5">
        <v>1252.8314096288109</v>
      </c>
      <c r="L14" s="5">
        <v>1451.3918485430129</v>
      </c>
      <c r="M14" s="5">
        <v>1662.8832438391576</v>
      </c>
      <c r="N14" s="5">
        <v>1869.2577079179796</v>
      </c>
      <c r="O14" s="5">
        <v>2018.4607298098581</v>
      </c>
    </row>
    <row r="15" spans="2:53" x14ac:dyDescent="0.25">
      <c r="B15" t="s">
        <v>13</v>
      </c>
      <c r="C15" s="5">
        <v>138.46969937369047</v>
      </c>
      <c r="D15" s="5">
        <v>760.52676598417122</v>
      </c>
      <c r="E15" s="5">
        <v>1331.2726382767255</v>
      </c>
      <c r="F15" s="5">
        <v>1469.7299918266076</v>
      </c>
      <c r="G15" s="5">
        <v>1591.7327888364207</v>
      </c>
      <c r="H15" s="5">
        <v>1695.1806279734992</v>
      </c>
      <c r="I15" s="5">
        <v>1976.3724092234597</v>
      </c>
      <c r="J15" s="5">
        <v>2296.1694252276252</v>
      </c>
      <c r="K15" s="5">
        <v>2353.2509567590778</v>
      </c>
      <c r="L15" s="5">
        <v>2710.2872056305705</v>
      </c>
      <c r="M15" s="5">
        <v>2968.1348868393911</v>
      </c>
      <c r="N15" s="5">
        <v>3091.8844307197951</v>
      </c>
      <c r="O15" s="5">
        <v>3211.3206289609611</v>
      </c>
    </row>
    <row r="16" spans="2:53" x14ac:dyDescent="0.25">
      <c r="B16" t="s">
        <v>14</v>
      </c>
      <c r="C16" s="5">
        <v>251.15904398801482</v>
      </c>
      <c r="D16" s="5">
        <v>1474.2751671131191</v>
      </c>
      <c r="E16" s="5">
        <v>2976.3238562932406</v>
      </c>
      <c r="F16" s="5">
        <v>3451.7659617418572</v>
      </c>
      <c r="G16" s="5">
        <v>3588.7425898671158</v>
      </c>
      <c r="H16" s="5">
        <v>3989.5741474174911</v>
      </c>
      <c r="I16" s="5">
        <v>4698.1034277749395</v>
      </c>
      <c r="J16" s="5">
        <v>5305.5445060324664</v>
      </c>
      <c r="K16" s="5">
        <v>5533.2483867555111</v>
      </c>
      <c r="L16" s="5">
        <v>6319.116233930994</v>
      </c>
      <c r="M16" s="5">
        <v>7265.3722254482909</v>
      </c>
      <c r="N16" s="5">
        <v>7781.5921807581744</v>
      </c>
      <c r="O16" s="5">
        <v>7695.4353611061842</v>
      </c>
    </row>
    <row r="17" spans="2:15" s="1" customFormat="1" ht="23.25" customHeight="1" x14ac:dyDescent="0.25">
      <c r="B17" s="1" t="s">
        <v>15</v>
      </c>
      <c r="C17" s="4">
        <v>7982.4925309913424</v>
      </c>
      <c r="D17" s="4">
        <v>20679.378203886132</v>
      </c>
      <c r="E17" s="4">
        <v>28611.988593904236</v>
      </c>
      <c r="F17" s="4">
        <v>28999.614857071429</v>
      </c>
      <c r="G17" s="4">
        <v>33649.552041572431</v>
      </c>
      <c r="H17" s="4">
        <v>16799.145530686845</v>
      </c>
      <c r="I17" s="4">
        <v>51282.196775962635</v>
      </c>
      <c r="J17" s="4">
        <v>42955.696686836447</v>
      </c>
      <c r="K17" s="4">
        <v>45915.489418682228</v>
      </c>
      <c r="L17" s="4">
        <v>49928.593399097706</v>
      </c>
      <c r="M17" s="4">
        <v>54754.584194813433</v>
      </c>
      <c r="N17" s="4">
        <v>59984.320989246742</v>
      </c>
      <c r="O17" s="4">
        <v>60329.665829979233</v>
      </c>
    </row>
    <row r="18" spans="2:15" x14ac:dyDescent="0.25">
      <c r="B18" t="s">
        <v>16</v>
      </c>
      <c r="C18" s="5">
        <v>2700.9549743730199</v>
      </c>
      <c r="D18" s="5">
        <v>6623.6655382214994</v>
      </c>
      <c r="E18" s="5">
        <v>8523.0348150913978</v>
      </c>
      <c r="F18" s="5">
        <v>8210.3832724814838</v>
      </c>
      <c r="G18" s="5">
        <v>8989.3148689856243</v>
      </c>
      <c r="H18" s="5">
        <v>4071.2370381017845</v>
      </c>
      <c r="I18" s="5">
        <v>11396.249143470319</v>
      </c>
      <c r="J18" s="5">
        <v>9151.2480697885258</v>
      </c>
      <c r="K18" s="5">
        <v>9556.6388492511505</v>
      </c>
      <c r="L18" s="5">
        <v>10426.353518259573</v>
      </c>
      <c r="M18" s="5">
        <v>11222.500985041632</v>
      </c>
      <c r="N18" s="5">
        <v>11918.284589942525</v>
      </c>
      <c r="O18" s="5">
        <v>11538.232402364594</v>
      </c>
    </row>
    <row r="19" spans="2:15" x14ac:dyDescent="0.25">
      <c r="B19" t="s">
        <v>17</v>
      </c>
      <c r="C19" s="5">
        <v>531.17876016041123</v>
      </c>
      <c r="D19" s="5">
        <v>1397.60888351112</v>
      </c>
      <c r="E19" s="5">
        <v>1917.4342054866727</v>
      </c>
      <c r="F19" s="5">
        <v>1981.2890941136143</v>
      </c>
      <c r="G19" s="5">
        <v>2363.2072069726783</v>
      </c>
      <c r="H19" s="5">
        <v>1181.2982857084307</v>
      </c>
      <c r="I19" s="5">
        <v>3690.6706259376278</v>
      </c>
      <c r="J19" s="5">
        <v>3202.8279686655292</v>
      </c>
      <c r="K19" s="5">
        <v>3503.6644115333615</v>
      </c>
      <c r="L19" s="5">
        <v>3883.8252669608219</v>
      </c>
      <c r="M19" s="5">
        <v>4334.0542704031359</v>
      </c>
      <c r="N19" s="5">
        <v>4787.9041959616543</v>
      </c>
      <c r="O19" s="5">
        <v>4734.9178015914604</v>
      </c>
    </row>
    <row r="20" spans="2:15" x14ac:dyDescent="0.25">
      <c r="B20" t="s">
        <v>18</v>
      </c>
      <c r="C20" s="5">
        <v>401.16985820275352</v>
      </c>
      <c r="D20" s="5">
        <v>1131.2885182227203</v>
      </c>
      <c r="E20" s="5">
        <v>1596.8370265798233</v>
      </c>
      <c r="F20" s="5">
        <v>1637.0845643349842</v>
      </c>
      <c r="G20" s="5">
        <v>1982.2341317540513</v>
      </c>
      <c r="H20" s="5">
        <v>1020.1219947746808</v>
      </c>
      <c r="I20" s="5">
        <v>3041.6756626885835</v>
      </c>
      <c r="J20" s="5">
        <v>2411.4485907212402</v>
      </c>
      <c r="K20" s="5">
        <v>2853.8289934014024</v>
      </c>
      <c r="L20" s="5">
        <v>3456.2848219202151</v>
      </c>
      <c r="M20" s="5">
        <v>3765.2780483095307</v>
      </c>
      <c r="N20" s="5">
        <v>3842.8227893048556</v>
      </c>
      <c r="O20" s="5">
        <v>3569.8438555109401</v>
      </c>
    </row>
    <row r="21" spans="2:15" x14ac:dyDescent="0.25">
      <c r="B21" t="s">
        <v>19</v>
      </c>
      <c r="C21" s="5">
        <v>138.47883868133155</v>
      </c>
      <c r="D21" s="5">
        <v>413.30660640013508</v>
      </c>
      <c r="E21" s="5">
        <v>700.28522321628452</v>
      </c>
      <c r="F21" s="5">
        <v>877.81651250460129</v>
      </c>
      <c r="G21" s="5">
        <v>1295.9305833447922</v>
      </c>
      <c r="H21" s="5">
        <v>782.73887281462703</v>
      </c>
      <c r="I21" s="5">
        <v>2411.6220850088948</v>
      </c>
      <c r="J21" s="5">
        <v>2050.1335066437414</v>
      </c>
      <c r="K21" s="5">
        <v>2201.8130213976015</v>
      </c>
      <c r="L21" s="5">
        <v>2056.8974830237648</v>
      </c>
      <c r="M21" s="5">
        <v>2191.7414342969114</v>
      </c>
      <c r="N21" s="5">
        <v>2547.7247797006771</v>
      </c>
      <c r="O21" s="5">
        <v>2612.4769753608743</v>
      </c>
    </row>
    <row r="22" spans="2:15" x14ac:dyDescent="0.25">
      <c r="B22" t="s">
        <v>20</v>
      </c>
      <c r="C22" s="5">
        <v>364.80632790829043</v>
      </c>
      <c r="D22" s="5">
        <v>888.63013766472875</v>
      </c>
      <c r="E22" s="5">
        <v>1208.5909987041452</v>
      </c>
      <c r="F22" s="5">
        <v>1201.8954922666951</v>
      </c>
      <c r="G22" s="5">
        <v>1364.5415600404731</v>
      </c>
      <c r="H22" s="5">
        <v>788.82210451728395</v>
      </c>
      <c r="I22" s="5">
        <v>2825.8336279145333</v>
      </c>
      <c r="J22" s="5">
        <v>2580.6123394741858</v>
      </c>
      <c r="K22" s="5">
        <v>2816.8640851266987</v>
      </c>
      <c r="L22" s="5">
        <v>2982.4548788627039</v>
      </c>
      <c r="M22" s="5">
        <v>3276.1703841382823</v>
      </c>
      <c r="N22" s="5">
        <v>3740.4035589932955</v>
      </c>
      <c r="O22" s="5">
        <v>3916.4334983113608</v>
      </c>
    </row>
    <row r="23" spans="2:15" x14ac:dyDescent="0.25">
      <c r="B23" t="s">
        <v>21</v>
      </c>
      <c r="C23" s="5">
        <v>1299.9923135689116</v>
      </c>
      <c r="D23" s="5">
        <v>3291.5552000696325</v>
      </c>
      <c r="E23" s="5">
        <v>4089.2941954729918</v>
      </c>
      <c r="F23" s="5">
        <v>3856.329165280903</v>
      </c>
      <c r="G23" s="5">
        <v>4460.5257601488784</v>
      </c>
      <c r="H23" s="5">
        <v>2232.5816506072133</v>
      </c>
      <c r="I23" s="5">
        <v>6985.2950858969325</v>
      </c>
      <c r="J23" s="5">
        <v>5935.1627323963885</v>
      </c>
      <c r="K23" s="5">
        <v>6339.5524407895446</v>
      </c>
      <c r="L23" s="5">
        <v>7001.610394973336</v>
      </c>
      <c r="M23" s="5">
        <v>7893.9096299702751</v>
      </c>
      <c r="N23" s="5">
        <v>8845.6114762146208</v>
      </c>
      <c r="O23" s="5">
        <v>9030.0188489110587</v>
      </c>
    </row>
    <row r="24" spans="2:15" x14ac:dyDescent="0.25">
      <c r="B24" t="s">
        <v>22</v>
      </c>
      <c r="C24" s="5">
        <v>825.67608544797429</v>
      </c>
      <c r="D24" s="5">
        <v>2231.8063028852193</v>
      </c>
      <c r="E24" s="5">
        <v>3473.1333786813257</v>
      </c>
      <c r="F24" s="5">
        <v>3335.3018150310149</v>
      </c>
      <c r="G24" s="5">
        <v>3267.9331499949503</v>
      </c>
      <c r="H24" s="5">
        <v>1487.236664035737</v>
      </c>
      <c r="I24" s="5">
        <v>3919.2508537389322</v>
      </c>
      <c r="J24" s="5">
        <v>2769.2768643569775</v>
      </c>
      <c r="K24" s="5">
        <v>2518.7553640172887</v>
      </c>
      <c r="L24" s="5">
        <v>2474.4604938307184</v>
      </c>
      <c r="M24" s="5">
        <v>2683.726827771568</v>
      </c>
      <c r="N24" s="5">
        <v>2905.1948796323827</v>
      </c>
      <c r="O24" s="5">
        <v>2900.0109256275878</v>
      </c>
    </row>
    <row r="25" spans="2:15" x14ac:dyDescent="0.25">
      <c r="B25" t="s">
        <v>23</v>
      </c>
      <c r="C25" s="5">
        <v>316.74983929396694</v>
      </c>
      <c r="D25" s="5">
        <v>899.68333642272944</v>
      </c>
      <c r="E25" s="5">
        <v>1631.143683757658</v>
      </c>
      <c r="F25" s="5">
        <v>1750.8310631341519</v>
      </c>
      <c r="G25" s="5">
        <v>1592.5344223606357</v>
      </c>
      <c r="H25" s="5">
        <v>682.17508618593047</v>
      </c>
      <c r="I25" s="5">
        <v>2614.5525739750915</v>
      </c>
      <c r="J25" s="5">
        <v>2095.3877855518299</v>
      </c>
      <c r="K25" s="5">
        <v>1825.7981741361664</v>
      </c>
      <c r="L25" s="5">
        <v>1965.3119535002184</v>
      </c>
      <c r="M25" s="5">
        <v>2206.8637627032449</v>
      </c>
      <c r="N25" s="5">
        <v>2550.738496442666</v>
      </c>
      <c r="O25" s="5">
        <v>2654.3554012990944</v>
      </c>
    </row>
    <row r="26" spans="2:15" x14ac:dyDescent="0.25">
      <c r="B26" t="s">
        <v>24</v>
      </c>
      <c r="C26" s="5">
        <v>311.48069422872072</v>
      </c>
      <c r="D26" s="5">
        <v>849.72500786541082</v>
      </c>
      <c r="E26" s="5">
        <v>1296.3466141298552</v>
      </c>
      <c r="F26" s="5">
        <v>1264.1761141016914</v>
      </c>
      <c r="G26" s="5">
        <v>1283.6391148766684</v>
      </c>
      <c r="H26" s="5">
        <v>580.79527307671378</v>
      </c>
      <c r="I26" s="5">
        <v>2051.8544547836977</v>
      </c>
      <c r="J26" s="5">
        <v>2036.2194247235868</v>
      </c>
      <c r="K26" s="5">
        <v>2417.665551667631</v>
      </c>
      <c r="L26" s="5">
        <v>2876.3023252294183</v>
      </c>
      <c r="M26" s="5">
        <v>3165.6201830409059</v>
      </c>
      <c r="N26" s="5">
        <v>3661.0209082718575</v>
      </c>
      <c r="O26" s="5">
        <v>4132.9665036782235</v>
      </c>
    </row>
    <row r="27" spans="2:15" x14ac:dyDescent="0.25">
      <c r="B27" t="s">
        <v>25</v>
      </c>
      <c r="C27" s="5">
        <v>839.11875620511387</v>
      </c>
      <c r="D27" s="5">
        <v>2080.1557858725587</v>
      </c>
      <c r="E27" s="5">
        <v>2733.5523290711762</v>
      </c>
      <c r="F27" s="5">
        <v>2842.9306679662463</v>
      </c>
      <c r="G27" s="5">
        <v>3496.7442917735707</v>
      </c>
      <c r="H27" s="5">
        <v>1769.7752162055244</v>
      </c>
      <c r="I27" s="5">
        <v>5374.4069736311076</v>
      </c>
      <c r="J27" s="5">
        <v>4593.2006767686553</v>
      </c>
      <c r="K27" s="5">
        <v>4810.3493376065826</v>
      </c>
      <c r="L27" s="5">
        <v>5056.5373135895916</v>
      </c>
      <c r="M27" s="5">
        <v>5573.1781391466229</v>
      </c>
      <c r="N27" s="5">
        <v>5951.7417986276087</v>
      </c>
      <c r="O27" s="5">
        <v>5632.2737473890193</v>
      </c>
    </row>
    <row r="28" spans="2:15" x14ac:dyDescent="0.25">
      <c r="B28" t="s">
        <v>26</v>
      </c>
      <c r="C28" s="5">
        <v>702.5846081478586</v>
      </c>
      <c r="D28" s="5">
        <v>1791.883029808763</v>
      </c>
      <c r="E28" s="5">
        <v>2276.0044955750313</v>
      </c>
      <c r="F28" s="5">
        <v>2185.0462705843174</v>
      </c>
      <c r="G28" s="5">
        <v>2517.5558642602414</v>
      </c>
      <c r="H28" s="5">
        <v>1239.0369754036476</v>
      </c>
      <c r="I28" s="5">
        <v>3799.8652127503133</v>
      </c>
      <c r="J28" s="5">
        <v>3112.6570142403939</v>
      </c>
      <c r="K28" s="5">
        <v>3231.8186643966374</v>
      </c>
      <c r="L28" s="5">
        <v>3664.3339892029367</v>
      </c>
      <c r="M28" s="5">
        <v>4174.1692039331392</v>
      </c>
      <c r="N28" s="5">
        <v>4536.9695664485553</v>
      </c>
      <c r="O28" s="5">
        <v>4745.2235943746055</v>
      </c>
    </row>
    <row r="29" spans="2:15" x14ac:dyDescent="0.25">
      <c r="B29" t="s">
        <v>27</v>
      </c>
      <c r="C29" s="5">
        <v>28.795751876696308</v>
      </c>
      <c r="D29" s="5">
        <v>77.47779239186022</v>
      </c>
      <c r="E29" s="5">
        <v>103.80856487587998</v>
      </c>
      <c r="F29" s="5">
        <v>103.69720896913677</v>
      </c>
      <c r="G29" s="5">
        <v>114.8584232367065</v>
      </c>
      <c r="H29" s="5">
        <v>53.519481348287719</v>
      </c>
      <c r="I29" s="5">
        <v>165.84981200969909</v>
      </c>
      <c r="J29" s="5">
        <v>124.7721163559235</v>
      </c>
      <c r="K29" s="5">
        <v>123.56733549121643</v>
      </c>
      <c r="L29" s="5">
        <v>173.1160023018019</v>
      </c>
      <c r="M29" s="5">
        <v>232.47663413969855</v>
      </c>
      <c r="N29" s="5">
        <v>257.54739859827026</v>
      </c>
      <c r="O29" s="5">
        <v>239.05470651797197</v>
      </c>
    </row>
    <row r="30" spans="2:15" x14ac:dyDescent="0.25">
      <c r="B30" t="s">
        <v>28</v>
      </c>
      <c r="C30" s="5">
        <v>455.08411812079282</v>
      </c>
      <c r="D30" s="5">
        <v>1152.9731722323022</v>
      </c>
      <c r="E30" s="5">
        <v>1432.6041101475369</v>
      </c>
      <c r="F30" s="5">
        <v>1394.5996484948225</v>
      </c>
      <c r="G30" s="5">
        <v>1665.9767458317256</v>
      </c>
      <c r="H30" s="5">
        <v>874.22226905329228</v>
      </c>
      <c r="I30" s="5">
        <v>2879.0137184156483</v>
      </c>
      <c r="J30" s="5">
        <v>2555.1113376550866</v>
      </c>
      <c r="K30" s="5">
        <v>2855.126354101576</v>
      </c>
      <c r="L30" s="5">
        <v>2984.9531919611295</v>
      </c>
      <c r="M30" s="5">
        <v>3052.8149012629269</v>
      </c>
      <c r="N30" s="5">
        <v>3381.1751001615194</v>
      </c>
      <c r="O30" s="5">
        <v>3551.846748283057</v>
      </c>
    </row>
    <row r="31" spans="2:15" x14ac:dyDescent="0.25">
      <c r="B31" t="s">
        <v>29</v>
      </c>
      <c r="C31" s="5">
        <v>240.70741034840898</v>
      </c>
      <c r="D31" s="5">
        <v>605.82217597919669</v>
      </c>
      <c r="E31" s="5">
        <v>745.56042423649228</v>
      </c>
      <c r="F31" s="5">
        <v>682.22387638856662</v>
      </c>
      <c r="G31" s="5">
        <v>749.17644991120221</v>
      </c>
      <c r="H31" s="5">
        <v>351.64893838010738</v>
      </c>
      <c r="I31" s="5">
        <v>1023.2122023283526</v>
      </c>
      <c r="J31" s="5">
        <v>818.04167758003314</v>
      </c>
      <c r="K31" s="5">
        <v>860.04683576537479</v>
      </c>
      <c r="L31" s="5">
        <v>926.15176548147952</v>
      </c>
      <c r="M31" s="5">
        <v>982.07979065556276</v>
      </c>
      <c r="N31" s="5">
        <v>1057.1814509462558</v>
      </c>
      <c r="O31" s="5">
        <v>1072.0108207593867</v>
      </c>
    </row>
    <row r="32" spans="2:15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s="1" customFormat="1" ht="23.25" customHeight="1" x14ac:dyDescent="0.25">
      <c r="B33" s="1" t="s">
        <v>30</v>
      </c>
      <c r="C33" s="4">
        <v>1316.0554088262707</v>
      </c>
      <c r="D33" s="4">
        <v>2722.9800049075634</v>
      </c>
      <c r="E33" s="4">
        <v>3002.8537992649044</v>
      </c>
      <c r="F33" s="4">
        <v>4086.1324878024921</v>
      </c>
      <c r="G33" s="4">
        <v>4598.9881871124308</v>
      </c>
      <c r="H33" s="4">
        <v>5001.0810199630459</v>
      </c>
      <c r="I33" s="4">
        <v>5918.5047435680826</v>
      </c>
      <c r="J33" s="4">
        <v>6809.3199887732817</v>
      </c>
      <c r="K33" s="4">
        <v>6957.8910351179366</v>
      </c>
      <c r="L33" s="4">
        <v>8128.2829474071541</v>
      </c>
      <c r="M33" s="4">
        <v>9468.2497320533075</v>
      </c>
      <c r="N33" s="4">
        <v>9959.1217201989439</v>
      </c>
      <c r="O33" s="4">
        <v>10247.574668958059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Z69"/>
  <sheetViews>
    <sheetView workbookViewId="0">
      <selection activeCell="F23" sqref="F23"/>
    </sheetView>
  </sheetViews>
  <sheetFormatPr defaultRowHeight="15" x14ac:dyDescent="0.25"/>
  <cols>
    <col min="2" max="2" width="43.42578125" bestFit="1" customWidth="1"/>
    <col min="3" max="3" width="11" style="6" customWidth="1"/>
    <col min="4" max="14" width="10.140625" style="6" customWidth="1"/>
  </cols>
  <sheetData>
    <row r="1" spans="2:52" s="1" customFormat="1" x14ac:dyDescent="0.25">
      <c r="B1" s="1" t="s">
        <v>31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70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75</v>
      </c>
      <c r="AP1" s="1">
        <v>2.8415739649579779</v>
      </c>
      <c r="AQ1" s="1">
        <v>3.7326774656219386</v>
      </c>
      <c r="AR1" s="1">
        <v>4.2514222302713742</v>
      </c>
      <c r="AS1" s="1">
        <v>4.4922550376058901</v>
      </c>
      <c r="AT1" s="1">
        <v>3.6774148943527054</v>
      </c>
      <c r="AU1" s="1">
        <v>4.7626958183732224</v>
      </c>
      <c r="AV1" s="1">
        <v>3.9590161052428732</v>
      </c>
      <c r="AW1" s="1">
        <v>4.0715801538374272</v>
      </c>
      <c r="AX1" s="1">
        <v>3.0456662029325843</v>
      </c>
      <c r="AY1" s="1">
        <v>4.7661236937162608</v>
      </c>
      <c r="AZ1" s="1">
        <v>3.6153727635733444</v>
      </c>
    </row>
    <row r="3" spans="2:52" s="1" customFormat="1" ht="23.25" customHeight="1" x14ac:dyDescent="0.25">
      <c r="B3" s="1" t="s">
        <v>1</v>
      </c>
      <c r="C3" s="4">
        <v>69875.775319623877</v>
      </c>
      <c r="D3" s="4">
        <v>83799.025114304095</v>
      </c>
      <c r="E3" s="4">
        <v>87571.128974680629</v>
      </c>
      <c r="F3" s="4">
        <v>90751.531626984332</v>
      </c>
      <c r="G3" s="4">
        <v>90367.314164651063</v>
      </c>
      <c r="H3" s="4">
        <v>97913.079085426405</v>
      </c>
      <c r="I3" s="4">
        <v>104167.35073770827</v>
      </c>
      <c r="J3" s="4">
        <v>104929.60803280122</v>
      </c>
      <c r="K3" s="4">
        <v>112347.00243446381</v>
      </c>
      <c r="L3" s="4">
        <v>118757.05233746819</v>
      </c>
      <c r="M3" s="4">
        <v>127911.77763018453</v>
      </c>
      <c r="N3" s="4">
        <v>126835.89914422814</v>
      </c>
    </row>
    <row r="4" spans="2:52" s="1" customFormat="1" ht="23.25" customHeight="1" x14ac:dyDescent="0.25">
      <c r="B4" s="1" t="s">
        <v>2</v>
      </c>
      <c r="C4" s="4">
        <v>21946.030428800514</v>
      </c>
      <c r="D4" s="4">
        <v>22263.110536171716</v>
      </c>
      <c r="E4" s="4">
        <v>23427.585388130181</v>
      </c>
      <c r="F4" s="4">
        <v>23166.663287514806</v>
      </c>
      <c r="G4" s="4">
        <v>22986.007378884839</v>
      </c>
      <c r="H4" s="4">
        <v>23644.395483146898</v>
      </c>
      <c r="I4" s="4">
        <v>24255.401442609636</v>
      </c>
      <c r="J4" s="4">
        <v>25052.659137784955</v>
      </c>
      <c r="K4" s="4">
        <v>26334.232539562086</v>
      </c>
      <c r="L4" s="4">
        <v>26960.933535065073</v>
      </c>
      <c r="M4" s="4">
        <v>29261.516227302593</v>
      </c>
      <c r="N4" s="4">
        <v>29755.162341846379</v>
      </c>
    </row>
    <row r="5" spans="2:52" x14ac:dyDescent="0.25">
      <c r="B5" t="s">
        <v>3</v>
      </c>
      <c r="C5" s="5">
        <v>2112.8457297089858</v>
      </c>
      <c r="D5" s="5">
        <v>1927.8243123787036</v>
      </c>
      <c r="E5" s="5">
        <v>2084.8605435440086</v>
      </c>
      <c r="F5" s="5">
        <v>2127.0844004715896</v>
      </c>
      <c r="G5" s="5">
        <v>2059.1499269537562</v>
      </c>
      <c r="H5" s="5">
        <v>2103.8291815243783</v>
      </c>
      <c r="I5" s="5">
        <v>2230.2698851221576</v>
      </c>
      <c r="J5" s="5">
        <v>2436.1681022894741</v>
      </c>
      <c r="K5" s="5">
        <v>2659.6142938514377</v>
      </c>
      <c r="L5" s="5">
        <v>2734.4811372921172</v>
      </c>
      <c r="M5" s="5">
        <v>3000.8733970891226</v>
      </c>
      <c r="N5" s="5">
        <v>3139.0829144500531</v>
      </c>
    </row>
    <row r="6" spans="2:52" x14ac:dyDescent="0.25">
      <c r="B6" t="s">
        <v>4</v>
      </c>
      <c r="C6" s="5">
        <v>12252.67463746057</v>
      </c>
      <c r="D6" s="5">
        <v>12501.251338783321</v>
      </c>
      <c r="E6" s="5">
        <v>12967.263449638916</v>
      </c>
      <c r="F6" s="5">
        <v>12562.223152271792</v>
      </c>
      <c r="G6" s="5">
        <v>12345.514782685277</v>
      </c>
      <c r="H6" s="5">
        <v>12702.934403616933</v>
      </c>
      <c r="I6" s="5">
        <v>12922.684302992993</v>
      </c>
      <c r="J6" s="5">
        <v>13214.582645559702</v>
      </c>
      <c r="K6" s="5">
        <v>14138.590078204143</v>
      </c>
      <c r="L6" s="5">
        <v>14485.311080305702</v>
      </c>
      <c r="M6" s="5">
        <v>15431.874802993216</v>
      </c>
      <c r="N6" s="5">
        <v>15722.65061563583</v>
      </c>
    </row>
    <row r="7" spans="2:52" x14ac:dyDescent="0.25">
      <c r="B7" t="s">
        <v>5</v>
      </c>
      <c r="C7" s="5">
        <v>2687.7752120515324</v>
      </c>
      <c r="D7" s="5">
        <v>2709.2589218012486</v>
      </c>
      <c r="E7" s="5">
        <v>2864.8056844252897</v>
      </c>
      <c r="F7" s="5">
        <v>2865.9182282514321</v>
      </c>
      <c r="G7" s="5">
        <v>2852.8675437120469</v>
      </c>
      <c r="H7" s="5">
        <v>2943.8278499234771</v>
      </c>
      <c r="I7" s="5">
        <v>3027.9842335558133</v>
      </c>
      <c r="J7" s="5">
        <v>3192.6684364730045</v>
      </c>
      <c r="K7" s="5">
        <v>3468.9742518827734</v>
      </c>
      <c r="L7" s="5">
        <v>3632.0588135789949</v>
      </c>
      <c r="M7" s="5">
        <v>4038.659336701588</v>
      </c>
      <c r="N7" s="5">
        <v>4252.0981289684232</v>
      </c>
    </row>
    <row r="8" spans="2:52" x14ac:dyDescent="0.25">
      <c r="B8" t="s">
        <v>6</v>
      </c>
      <c r="C8" s="5">
        <v>14.507025393948529</v>
      </c>
      <c r="D8" s="5">
        <v>14.905791426973691</v>
      </c>
      <c r="E8" s="5">
        <v>14.640415146257537</v>
      </c>
      <c r="F8" s="5">
        <v>13.839616097770536</v>
      </c>
      <c r="G8" s="5">
        <v>13.960316422921782</v>
      </c>
      <c r="H8" s="5">
        <v>15.275958524196453</v>
      </c>
      <c r="I8" s="5">
        <v>16.133402662266384</v>
      </c>
      <c r="J8" s="5">
        <v>16.130797873775744</v>
      </c>
      <c r="K8" s="5">
        <v>16.643572298626182</v>
      </c>
      <c r="L8" s="5">
        <v>16.934561128465202</v>
      </c>
      <c r="M8" s="5">
        <v>18.817250033822177</v>
      </c>
      <c r="N8" s="5">
        <v>19.112403060592136</v>
      </c>
      <c r="AP8">
        <v>32506.276875042633</v>
      </c>
      <c r="AQ8">
        <v>29997.808587078871</v>
      </c>
      <c r="AR8">
        <v>29772.781327787507</v>
      </c>
      <c r="AS8">
        <v>30514.221877429489</v>
      </c>
      <c r="AT8">
        <v>35084.613890844397</v>
      </c>
      <c r="AU8">
        <v>32540.160534123137</v>
      </c>
      <c r="AV8">
        <v>29984.715583487497</v>
      </c>
      <c r="AW8">
        <v>28821.202739780725</v>
      </c>
      <c r="AX8">
        <v>34991.054523912964</v>
      </c>
      <c r="AY8">
        <v>33038.92629704695</v>
      </c>
      <c r="AZ8">
        <v>31831.7796685539</v>
      </c>
    </row>
    <row r="9" spans="2:52" x14ac:dyDescent="0.25">
      <c r="B9" t="s">
        <v>7</v>
      </c>
      <c r="C9" s="5">
        <v>2810.6680019595406</v>
      </c>
      <c r="D9" s="5">
        <v>2994.4280109673405</v>
      </c>
      <c r="E9" s="5">
        <v>3272.6898628921244</v>
      </c>
      <c r="F9" s="5">
        <v>3397.5947752632251</v>
      </c>
      <c r="G9" s="5">
        <v>3209.4983465672499</v>
      </c>
      <c r="H9" s="5">
        <v>3634.4481386637613</v>
      </c>
      <c r="I9" s="5">
        <v>3751.5424594423303</v>
      </c>
      <c r="J9" s="5">
        <v>3924.9723023708775</v>
      </c>
      <c r="K9" s="5">
        <v>4119.8533156155427</v>
      </c>
      <c r="L9" s="5">
        <v>4162.6358387875507</v>
      </c>
      <c r="M9" s="5">
        <v>4447.8833946135974</v>
      </c>
      <c r="N9" s="5">
        <v>4477.0933494050369</v>
      </c>
      <c r="AP9">
        <v>8945.9897305981594</v>
      </c>
      <c r="AQ9">
        <v>6437.4458477965736</v>
      </c>
      <c r="AR9">
        <v>5936.1381077740198</v>
      </c>
      <c r="AS9">
        <v>6667.4837219634719</v>
      </c>
      <c r="AT9">
        <v>9637.6877025674476</v>
      </c>
      <c r="AU9">
        <v>7020.2066949976561</v>
      </c>
      <c r="AV9">
        <v>5837.074196563859</v>
      </c>
      <c r="AW9">
        <v>6837.0871628925051</v>
      </c>
      <c r="AX9">
        <v>9872.6779713596734</v>
      </c>
      <c r="AY9">
        <v>7208.323011030343</v>
      </c>
      <c r="AZ9">
        <v>5675.9809406619315</v>
      </c>
    </row>
    <row r="10" spans="2:52" x14ac:dyDescent="0.25">
      <c r="B10" t="s">
        <v>8</v>
      </c>
      <c r="C10" s="5">
        <v>2276.5675705754034</v>
      </c>
      <c r="D10" s="5">
        <v>2261.3946174926614</v>
      </c>
      <c r="E10" s="5">
        <v>2343.1317460976275</v>
      </c>
      <c r="F10" s="5">
        <v>2262.5163738360434</v>
      </c>
      <c r="G10" s="5">
        <v>2178.0627911817896</v>
      </c>
      <c r="H10" s="5">
        <v>2224.2494765813954</v>
      </c>
      <c r="I10" s="5">
        <v>2294.3723209002924</v>
      </c>
      <c r="J10" s="5">
        <v>2268.1368532181209</v>
      </c>
      <c r="K10" s="5">
        <v>1930.5570277095583</v>
      </c>
      <c r="L10" s="5">
        <v>1929.5121039722367</v>
      </c>
      <c r="M10" s="5">
        <v>2323.4080458712447</v>
      </c>
      <c r="N10" s="5">
        <v>2145.1249303264467</v>
      </c>
      <c r="AP10">
        <v>7783.5677140210055</v>
      </c>
      <c r="AQ10">
        <v>8082.0517839264285</v>
      </c>
      <c r="AR10">
        <v>8248.6418143817955</v>
      </c>
      <c r="AS10">
        <v>8183.4146391958757</v>
      </c>
      <c r="AT10">
        <v>8512.044851809791</v>
      </c>
      <c r="AU10">
        <v>8881.8413238642534</v>
      </c>
      <c r="AV10">
        <v>8420.4957705684792</v>
      </c>
      <c r="AW10">
        <v>7555.3437793973899</v>
      </c>
      <c r="AX10">
        <v>8852.7530968506944</v>
      </c>
      <c r="AY10">
        <v>9411.3643773648455</v>
      </c>
      <c r="AZ10">
        <v>9395.5142697266019</v>
      </c>
    </row>
    <row r="11" spans="2:52" s="1" customFormat="1" ht="23.25" customHeight="1" x14ac:dyDescent="0.25">
      <c r="B11" s="1" t="s">
        <v>9</v>
      </c>
      <c r="C11" s="4">
        <v>12763.224302231578</v>
      </c>
      <c r="D11" s="4">
        <v>20987.181457750969</v>
      </c>
      <c r="E11" s="4">
        <v>21759.819808426309</v>
      </c>
      <c r="F11" s="4">
        <v>22852.209870857409</v>
      </c>
      <c r="G11" s="4">
        <v>22429.947598491075</v>
      </c>
      <c r="H11" s="4">
        <v>24737.003954258973</v>
      </c>
      <c r="I11" s="4">
        <v>26841.166976699482</v>
      </c>
      <c r="J11" s="4">
        <v>26681.858192566528</v>
      </c>
      <c r="K11" s="4">
        <v>28977.459855286696</v>
      </c>
      <c r="L11" s="4">
        <v>31363.977725393881</v>
      </c>
      <c r="M11" s="4">
        <v>33825.942629251716</v>
      </c>
      <c r="N11" s="4">
        <v>34239.957024181407</v>
      </c>
      <c r="AP11" s="1">
        <v>13789.818774914975</v>
      </c>
      <c r="AQ11" s="1">
        <v>13398.181715995239</v>
      </c>
      <c r="AR11" s="1">
        <v>13459.158927423172</v>
      </c>
      <c r="AS11" s="1">
        <v>13541.707110968859</v>
      </c>
      <c r="AT11" s="1">
        <v>14772.198423816697</v>
      </c>
      <c r="AU11" s="1">
        <v>14394.978039378844</v>
      </c>
      <c r="AV11" s="1">
        <v>13603.864427443226</v>
      </c>
      <c r="AW11" s="1">
        <v>12772.741552341644</v>
      </c>
      <c r="AX11" s="1">
        <v>13983.809911665028</v>
      </c>
      <c r="AY11" s="1">
        <v>14036.137227128509</v>
      </c>
      <c r="AZ11" s="1">
        <v>14508.361241138757</v>
      </c>
    </row>
    <row r="12" spans="2:52" x14ac:dyDescent="0.25">
      <c r="B12" t="s">
        <v>10</v>
      </c>
      <c r="C12" s="5">
        <v>357.28475612540342</v>
      </c>
      <c r="D12" s="5">
        <v>638.83618215809997</v>
      </c>
      <c r="E12" s="5">
        <v>679.03123370132619</v>
      </c>
      <c r="F12" s="5">
        <v>713.5406442474507</v>
      </c>
      <c r="G12" s="5">
        <v>727.78237505457969</v>
      </c>
      <c r="H12" s="5">
        <v>839.82086431907021</v>
      </c>
      <c r="I12" s="5">
        <v>987.82684998862715</v>
      </c>
      <c r="J12" s="5">
        <v>1143.9435126800101</v>
      </c>
      <c r="K12" s="5">
        <v>1312.5268454240488</v>
      </c>
      <c r="L12" s="5">
        <v>1416.4476360171723</v>
      </c>
      <c r="M12" s="5">
        <v>1691.2786887488412</v>
      </c>
      <c r="N12" s="5">
        <v>1917.0842723212857</v>
      </c>
      <c r="AP12">
        <v>1986.9006555084909</v>
      </c>
      <c r="AQ12">
        <v>2080.1292393606277</v>
      </c>
      <c r="AR12">
        <v>2128.8424782085181</v>
      </c>
      <c r="AS12">
        <v>2121.6164053012817</v>
      </c>
      <c r="AT12">
        <v>2162.6829126504635</v>
      </c>
      <c r="AU12">
        <v>2243.1344758823848</v>
      </c>
      <c r="AV12">
        <v>2123.281188911933</v>
      </c>
      <c r="AW12">
        <v>1656.0302451491864</v>
      </c>
      <c r="AX12">
        <v>2281.813544037569</v>
      </c>
      <c r="AY12">
        <v>2383.1016815232479</v>
      </c>
      <c r="AZ12">
        <v>2251.9232170266109</v>
      </c>
    </row>
    <row r="13" spans="2:52" x14ac:dyDescent="0.25">
      <c r="B13" t="s">
        <v>11</v>
      </c>
      <c r="C13" s="5">
        <v>9032.6919287736873</v>
      </c>
      <c r="D13" s="5">
        <v>14388.771954231006</v>
      </c>
      <c r="E13" s="5">
        <v>14666.622838522106</v>
      </c>
      <c r="F13" s="5">
        <v>15025.23615955559</v>
      </c>
      <c r="G13" s="5">
        <v>14118.002780955976</v>
      </c>
      <c r="H13" s="5">
        <v>15552.387702743585</v>
      </c>
      <c r="I13" s="5">
        <v>16830.353274865574</v>
      </c>
      <c r="J13" s="5">
        <v>16154.603983803363</v>
      </c>
      <c r="K13" s="5">
        <v>17261.670852549742</v>
      </c>
      <c r="L13" s="5">
        <v>18543.686391365958</v>
      </c>
      <c r="M13" s="5">
        <v>19678.090213025247</v>
      </c>
      <c r="N13" s="5">
        <v>19594.493547322112</v>
      </c>
    </row>
    <row r="14" spans="2:52" x14ac:dyDescent="0.25">
      <c r="B14" t="s">
        <v>12</v>
      </c>
      <c r="C14" s="5">
        <v>571.14763578594045</v>
      </c>
      <c r="D14" s="5">
        <v>958.37209913892048</v>
      </c>
      <c r="E14" s="5">
        <v>1007.9786618624416</v>
      </c>
      <c r="F14" s="5">
        <v>1121.5476387938584</v>
      </c>
      <c r="G14" s="5">
        <v>1116.1093672237264</v>
      </c>
      <c r="H14" s="5">
        <v>1193.2601726228829</v>
      </c>
      <c r="I14" s="5">
        <v>1279.10785046808</v>
      </c>
      <c r="J14" s="5">
        <v>1286.1203836678076</v>
      </c>
      <c r="K14" s="5">
        <v>1418.8165927346374</v>
      </c>
      <c r="L14" s="5">
        <v>1491.0088465860679</v>
      </c>
      <c r="M14" s="5">
        <v>1625.3802505543583</v>
      </c>
      <c r="N14" s="5">
        <v>1734.3297143015534</v>
      </c>
    </row>
    <row r="15" spans="2:52" x14ac:dyDescent="0.25">
      <c r="B15" t="s">
        <v>13</v>
      </c>
      <c r="C15" s="5">
        <v>1162.2608580035137</v>
      </c>
      <c r="D15" s="5">
        <v>1848.7796297111017</v>
      </c>
      <c r="E15" s="5">
        <v>1901.861840939478</v>
      </c>
      <c r="F15" s="5">
        <v>2067.7651512762886</v>
      </c>
      <c r="G15" s="5">
        <v>2069.3930533179046</v>
      </c>
      <c r="H15" s="5">
        <v>2264.0659687309208</v>
      </c>
      <c r="I15" s="5">
        <v>2459.1159943462335</v>
      </c>
      <c r="J15" s="5">
        <v>2449.142995057764</v>
      </c>
      <c r="K15" s="5">
        <v>2633.893225704539</v>
      </c>
      <c r="L15" s="5">
        <v>2781.126850540184</v>
      </c>
      <c r="M15" s="5">
        <v>2952.6254499170191</v>
      </c>
      <c r="N15" s="5">
        <v>3016.951374520942</v>
      </c>
    </row>
    <row r="16" spans="2:52" x14ac:dyDescent="0.25">
      <c r="B16" t="s">
        <v>14</v>
      </c>
      <c r="C16" s="5">
        <v>2370.1515475794981</v>
      </c>
      <c r="D16" s="5">
        <v>4046.4359444345764</v>
      </c>
      <c r="E16" s="5">
        <v>4275.8033149284984</v>
      </c>
      <c r="F16" s="5">
        <v>4554.8231719200194</v>
      </c>
      <c r="G16" s="5">
        <v>4650.2271111910195</v>
      </c>
      <c r="H16" s="5">
        <v>5121.6623780230675</v>
      </c>
      <c r="I16" s="5">
        <v>5481.5064612897322</v>
      </c>
      <c r="J16" s="5">
        <v>5648.0473173575829</v>
      </c>
      <c r="K16" s="5">
        <v>6350.552338873732</v>
      </c>
      <c r="L16" s="5">
        <v>7131.7080008844987</v>
      </c>
      <c r="M16" s="5">
        <v>7878.5680270062485</v>
      </c>
      <c r="N16" s="5">
        <v>7977.0981157155193</v>
      </c>
    </row>
    <row r="17" spans="2:14" s="1" customFormat="1" ht="23.25" customHeight="1" x14ac:dyDescent="0.25">
      <c r="B17" s="1" t="s">
        <v>15</v>
      </c>
      <c r="C17" s="4">
        <v>30493.965763740965</v>
      </c>
      <c r="D17" s="4">
        <v>35889.612325554393</v>
      </c>
      <c r="E17" s="4">
        <v>37239.337866741727</v>
      </c>
      <c r="F17" s="4">
        <v>39116.912978222972</v>
      </c>
      <c r="G17" s="4">
        <v>39087.930677301963</v>
      </c>
      <c r="H17" s="4">
        <v>43108.732051754836</v>
      </c>
      <c r="I17" s="4">
        <v>46076.093862125206</v>
      </c>
      <c r="J17" s="4">
        <v>46041.458715951863</v>
      </c>
      <c r="K17" s="4">
        <v>49178.883698727637</v>
      </c>
      <c r="L17" s="4">
        <v>52487.70022346473</v>
      </c>
      <c r="M17" s="4">
        <v>56168.042501587573</v>
      </c>
      <c r="N17" s="4">
        <v>54396.553118578406</v>
      </c>
    </row>
    <row r="18" spans="2:14" x14ac:dyDescent="0.25">
      <c r="B18" t="s">
        <v>16</v>
      </c>
      <c r="C18" s="5">
        <v>8119.5087410068072</v>
      </c>
      <c r="D18" s="5">
        <v>9080.7983743895293</v>
      </c>
      <c r="E18" s="5">
        <v>9182.9800713436362</v>
      </c>
      <c r="F18" s="5">
        <v>9370.5277052966485</v>
      </c>
      <c r="G18" s="5">
        <v>8918.8412025972775</v>
      </c>
      <c r="H18" s="5">
        <v>9417.6788077577876</v>
      </c>
      <c r="I18" s="5">
        <v>9857.1372396823881</v>
      </c>
      <c r="J18" s="5">
        <v>9660.4303291301385</v>
      </c>
      <c r="K18" s="5">
        <v>10196.884664525693</v>
      </c>
      <c r="L18" s="5">
        <v>10785.479348869869</v>
      </c>
      <c r="M18" s="5">
        <v>11277.322023872033</v>
      </c>
      <c r="N18" s="5">
        <v>10560.005169684604</v>
      </c>
    </row>
    <row r="19" spans="2:14" x14ac:dyDescent="0.25">
      <c r="B19" t="s">
        <v>17</v>
      </c>
      <c r="C19" s="5">
        <v>2193.8498740703862</v>
      </c>
      <c r="D19" s="5">
        <v>2533.6019249197448</v>
      </c>
      <c r="E19" s="5">
        <v>2651.7309227189471</v>
      </c>
      <c r="F19" s="5">
        <v>2825.6761137153394</v>
      </c>
      <c r="G19" s="5">
        <v>2824.9477363524579</v>
      </c>
      <c r="H19" s="5">
        <v>3151.3939470758696</v>
      </c>
      <c r="I19" s="5">
        <v>3428.1651738934142</v>
      </c>
      <c r="J19" s="5">
        <v>3494.6883775746378</v>
      </c>
      <c r="K19" s="5">
        <v>3823.4707627804082</v>
      </c>
      <c r="L19" s="5">
        <v>4029.4418944412901</v>
      </c>
      <c r="M19" s="5">
        <v>4123.3097930249114</v>
      </c>
      <c r="N19" s="5">
        <v>3847.9774881582239</v>
      </c>
    </row>
    <row r="20" spans="2:14" x14ac:dyDescent="0.25">
      <c r="B20" t="s">
        <v>18</v>
      </c>
      <c r="C20" s="5">
        <v>1739.3417402073658</v>
      </c>
      <c r="D20" s="5">
        <v>2043.6229836062848</v>
      </c>
      <c r="E20" s="5">
        <v>2128.8731758934646</v>
      </c>
      <c r="F20" s="5">
        <v>2286.2253853748243</v>
      </c>
      <c r="G20" s="5">
        <v>2318.1590720812114</v>
      </c>
      <c r="H20" s="5">
        <v>2528.750643466668</v>
      </c>
      <c r="I20" s="5">
        <v>2628.9394679848083</v>
      </c>
      <c r="J20" s="5">
        <v>2877.8079449203915</v>
      </c>
      <c r="K20" s="5">
        <v>3381.9864317027818</v>
      </c>
      <c r="L20" s="5">
        <v>3548.5603329369624</v>
      </c>
      <c r="M20" s="5">
        <v>3499.1809366817211</v>
      </c>
      <c r="N20" s="5">
        <v>3143.3488187341995</v>
      </c>
    </row>
    <row r="21" spans="2:14" x14ac:dyDescent="0.25">
      <c r="B21" t="s">
        <v>19</v>
      </c>
      <c r="C21" s="5">
        <v>733.2212816855465</v>
      </c>
      <c r="D21" s="5">
        <v>941.97922109218905</v>
      </c>
      <c r="E21" s="5">
        <v>1086.6078516247214</v>
      </c>
      <c r="F21" s="5">
        <v>1287.877664946396</v>
      </c>
      <c r="G21" s="5">
        <v>1417.0842441448631</v>
      </c>
      <c r="H21" s="5">
        <v>1573.4975066915399</v>
      </c>
      <c r="I21" s="5">
        <v>1690.9948925385995</v>
      </c>
      <c r="J21" s="5">
        <v>1913.4647734908617</v>
      </c>
      <c r="K21" s="5">
        <v>2240.2081473856929</v>
      </c>
      <c r="L21" s="5">
        <v>2262.3857196160311</v>
      </c>
      <c r="M21" s="5">
        <v>2463.2569703568497</v>
      </c>
      <c r="N21" s="5">
        <v>2686.2653788260159</v>
      </c>
    </row>
    <row r="22" spans="2:14" x14ac:dyDescent="0.25">
      <c r="B22" t="s">
        <v>20</v>
      </c>
      <c r="C22" s="5">
        <v>1640.2229138933872</v>
      </c>
      <c r="D22" s="5">
        <v>1882.7593023176366</v>
      </c>
      <c r="E22" s="5">
        <v>1937.6179905669496</v>
      </c>
      <c r="F22" s="5">
        <v>2012.0561982858949</v>
      </c>
      <c r="G22" s="5">
        <v>2157.930900956072</v>
      </c>
      <c r="H22" s="5">
        <v>2583.1191746635191</v>
      </c>
      <c r="I22" s="5">
        <v>2884.1264832467286</v>
      </c>
      <c r="J22" s="5">
        <v>2864.1537069210117</v>
      </c>
      <c r="K22" s="5">
        <v>2903.9542909407373</v>
      </c>
      <c r="L22" s="5">
        <v>3088.1087590488046</v>
      </c>
      <c r="M22" s="5">
        <v>3500.4693740428279</v>
      </c>
      <c r="N22" s="5">
        <v>3565.1721883578857</v>
      </c>
    </row>
    <row r="23" spans="2:14" x14ac:dyDescent="0.25">
      <c r="B23" t="s">
        <v>21</v>
      </c>
      <c r="C23" s="5">
        <v>4520.843870065456</v>
      </c>
      <c r="D23" s="5">
        <v>4973.8414994280238</v>
      </c>
      <c r="E23" s="5">
        <v>4970.8734439077807</v>
      </c>
      <c r="F23" s="5">
        <v>5213.8456274338942</v>
      </c>
      <c r="G23" s="5">
        <v>5215.6556533814683</v>
      </c>
      <c r="H23" s="5">
        <v>5822.8350951203693</v>
      </c>
      <c r="I23" s="5">
        <v>6269.6529021036486</v>
      </c>
      <c r="J23" s="5">
        <v>6309.9812417365756</v>
      </c>
      <c r="K23" s="5">
        <v>6891.4172642959193</v>
      </c>
      <c r="L23" s="5">
        <v>7609.8726190662546</v>
      </c>
      <c r="M23" s="5">
        <v>8409.0897283776976</v>
      </c>
      <c r="N23" s="5">
        <v>8302.8211016501209</v>
      </c>
    </row>
    <row r="24" spans="2:14" x14ac:dyDescent="0.25">
      <c r="B24" t="s">
        <v>22</v>
      </c>
      <c r="C24" s="5">
        <v>2001.5288400291256</v>
      </c>
      <c r="D24" s="5">
        <v>3072.7343260554217</v>
      </c>
      <c r="E24" s="5">
        <v>3109.7412961760137</v>
      </c>
      <c r="F24" s="5">
        <v>3004.3730375570485</v>
      </c>
      <c r="G24" s="5">
        <v>2866.342937408951</v>
      </c>
      <c r="H24" s="5">
        <v>2935.7195506800099</v>
      </c>
      <c r="I24" s="5">
        <v>2883.5973172009235</v>
      </c>
      <c r="J24" s="5">
        <v>2533.4018894626038</v>
      </c>
      <c r="K24" s="5">
        <v>2417.1103971173666</v>
      </c>
      <c r="L24" s="5">
        <v>2575.6597956509954</v>
      </c>
      <c r="M24" s="5">
        <v>2768.5056363601252</v>
      </c>
      <c r="N24" s="5">
        <v>2669.7719197111214</v>
      </c>
    </row>
    <row r="25" spans="2:14" x14ac:dyDescent="0.25">
      <c r="B25" t="s">
        <v>23</v>
      </c>
      <c r="C25" s="5">
        <v>1341.8070385188873</v>
      </c>
      <c r="D25" s="5">
        <v>1771.5926901218036</v>
      </c>
      <c r="E25" s="5">
        <v>1906.5023919801388</v>
      </c>
      <c r="F25" s="5">
        <v>1770.4443152818017</v>
      </c>
      <c r="G25" s="5">
        <v>1640.4770922923922</v>
      </c>
      <c r="H25" s="5">
        <v>2015.7536801951874</v>
      </c>
      <c r="I25" s="5">
        <v>2115.3758253830683</v>
      </c>
      <c r="J25" s="5">
        <v>1877.2590954199736</v>
      </c>
      <c r="K25" s="5">
        <v>1949.7357188810254</v>
      </c>
      <c r="L25" s="5">
        <v>2163.2664519624282</v>
      </c>
      <c r="M25" s="5">
        <v>2489.3931749739768</v>
      </c>
      <c r="N25" s="5">
        <v>2445.3402117669093</v>
      </c>
    </row>
    <row r="26" spans="2:14" x14ac:dyDescent="0.25">
      <c r="B26" t="s">
        <v>24</v>
      </c>
      <c r="C26" s="5">
        <v>1364.8249930550521</v>
      </c>
      <c r="D26" s="5">
        <v>1661.2511492195756</v>
      </c>
      <c r="E26" s="5">
        <v>1693.4925201396688</v>
      </c>
      <c r="F26" s="5">
        <v>1664.6624586030043</v>
      </c>
      <c r="G26" s="5">
        <v>1583.5722574500037</v>
      </c>
      <c r="H26" s="5">
        <v>1867.8696062837528</v>
      </c>
      <c r="I26" s="5">
        <v>2184.224173018034</v>
      </c>
      <c r="J26" s="5">
        <v>2408.8613256438543</v>
      </c>
      <c r="K26" s="5">
        <v>2804.7501762575898</v>
      </c>
      <c r="L26" s="5">
        <v>2983.5970725528209</v>
      </c>
      <c r="M26" s="5">
        <v>3383.7251455742216</v>
      </c>
      <c r="N26" s="5">
        <v>3655.7034510245157</v>
      </c>
    </row>
    <row r="27" spans="2:14" x14ac:dyDescent="0.25">
      <c r="B27" t="s">
        <v>25</v>
      </c>
      <c r="C27" s="5">
        <v>3369.4602999486256</v>
      </c>
      <c r="D27" s="5">
        <v>3807.5510681671553</v>
      </c>
      <c r="E27" s="5">
        <v>3999.0436011455108</v>
      </c>
      <c r="F27" s="5">
        <v>4325.104678942751</v>
      </c>
      <c r="G27" s="5">
        <v>4353.8865485559218</v>
      </c>
      <c r="H27" s="5">
        <v>4788.4764482048768</v>
      </c>
      <c r="I27" s="5">
        <v>5168.6625268642256</v>
      </c>
      <c r="J27" s="5">
        <v>4932.2638559976749</v>
      </c>
      <c r="K27" s="5">
        <v>4940.7060085119101</v>
      </c>
      <c r="L27" s="5">
        <v>5319.0414800224426</v>
      </c>
      <c r="M27" s="5">
        <v>5646.4782289756276</v>
      </c>
      <c r="N27" s="5">
        <v>5174.0561207776182</v>
      </c>
    </row>
    <row r="28" spans="2:14" x14ac:dyDescent="0.25">
      <c r="B28" t="s">
        <v>26</v>
      </c>
      <c r="C28" s="5">
        <v>2406.9594188337542</v>
      </c>
      <c r="D28" s="5">
        <v>2677.5744372000804</v>
      </c>
      <c r="E28" s="5">
        <v>2700.2694210030631</v>
      </c>
      <c r="F28" s="5">
        <v>2827.0477084884069</v>
      </c>
      <c r="G28" s="5">
        <v>2804.491915119911</v>
      </c>
      <c r="H28" s="5">
        <v>3099.8217117775403</v>
      </c>
      <c r="I28" s="5">
        <v>3277.699461288656</v>
      </c>
      <c r="J28" s="5">
        <v>3231.2369747794314</v>
      </c>
      <c r="K28" s="5">
        <v>3587.6560334718542</v>
      </c>
      <c r="L28" s="5">
        <v>3954.773288598255</v>
      </c>
      <c r="M28" s="5">
        <v>4190.9104787254591</v>
      </c>
      <c r="N28" s="5">
        <v>4106.6757981693672</v>
      </c>
    </row>
    <row r="29" spans="2:14" x14ac:dyDescent="0.25">
      <c r="B29" t="s">
        <v>27</v>
      </c>
      <c r="C29" s="5">
        <v>79.641261830077241</v>
      </c>
      <c r="D29" s="5">
        <v>91.069750528184358</v>
      </c>
      <c r="E29" s="5">
        <v>93.646900234481379</v>
      </c>
      <c r="F29" s="5">
        <v>96.185289691863758</v>
      </c>
      <c r="G29" s="5">
        <v>92.818148628633082</v>
      </c>
      <c r="H29" s="5">
        <v>103.14692376370269</v>
      </c>
      <c r="I29" s="5">
        <v>104.50027379933101</v>
      </c>
      <c r="J29" s="5">
        <v>113.35274341641136</v>
      </c>
      <c r="K29" s="5">
        <v>174.12333427990913</v>
      </c>
      <c r="L29" s="5">
        <v>240.2780315037578</v>
      </c>
      <c r="M29" s="5">
        <v>260.49677622053639</v>
      </c>
      <c r="N29" s="5">
        <v>219.89541630740001</v>
      </c>
    </row>
    <row r="30" spans="2:14" x14ac:dyDescent="0.25">
      <c r="B30" t="s">
        <v>28</v>
      </c>
      <c r="C30" s="5">
        <v>1866.7556166879201</v>
      </c>
      <c r="D30" s="5">
        <v>2135.4787256972695</v>
      </c>
      <c r="E30" s="5">
        <v>2167.4090969525323</v>
      </c>
      <c r="F30" s="5">
        <v>2311.2373107146595</v>
      </c>
      <c r="G30" s="5">
        <v>2365.4944905280495</v>
      </c>
      <c r="H30" s="5">
        <v>2711.0010801878097</v>
      </c>
      <c r="I30" s="5">
        <v>2982.3658216094623</v>
      </c>
      <c r="J30" s="5">
        <v>2966.2965616371584</v>
      </c>
      <c r="K30" s="5">
        <v>2963.2187283147609</v>
      </c>
      <c r="L30" s="5">
        <v>3001.6930260053023</v>
      </c>
      <c r="M30" s="5">
        <v>3178.2926616117602</v>
      </c>
      <c r="N30" s="5">
        <v>3070.53525398703</v>
      </c>
    </row>
    <row r="31" spans="2:14" x14ac:dyDescent="0.25">
      <c r="B31" t="s">
        <v>29</v>
      </c>
      <c r="C31" s="5">
        <v>715.21988405688501</v>
      </c>
      <c r="D31" s="5">
        <v>783.1438054639018</v>
      </c>
      <c r="E31" s="5">
        <v>771.1072039018303</v>
      </c>
      <c r="F31" s="5">
        <v>788.08563920334382</v>
      </c>
      <c r="G31" s="5">
        <v>763.5749566600125</v>
      </c>
      <c r="H31" s="5">
        <v>822.09032397014585</v>
      </c>
      <c r="I31" s="5">
        <v>858.55029197655404</v>
      </c>
      <c r="J31" s="5">
        <v>858.25989582114448</v>
      </c>
      <c r="K31" s="5">
        <v>903.66174026198905</v>
      </c>
      <c r="L31" s="5">
        <v>925.54240318952338</v>
      </c>
      <c r="M31" s="5">
        <v>977.61157278983967</v>
      </c>
      <c r="N31" s="5">
        <v>948.98480142339679</v>
      </c>
    </row>
    <row r="32" spans="2:14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8" s="1" customFormat="1" ht="23.25" customHeight="1" x14ac:dyDescent="0.25">
      <c r="B33" s="1" t="s">
        <v>30</v>
      </c>
      <c r="C33" s="4">
        <v>4672.5548248508303</v>
      </c>
      <c r="D33" s="4">
        <v>4659.1207948270157</v>
      </c>
      <c r="E33" s="4">
        <v>5144.3859113824001</v>
      </c>
      <c r="F33" s="4">
        <v>5615.745490389153</v>
      </c>
      <c r="G33" s="4">
        <v>5863.4285099731951</v>
      </c>
      <c r="H33" s="4">
        <v>6422.9475962657179</v>
      </c>
      <c r="I33" s="4">
        <v>6994.6884562739433</v>
      </c>
      <c r="J33" s="4">
        <v>7153.6319864978668</v>
      </c>
      <c r="K33" s="4">
        <v>7856.426340887383</v>
      </c>
      <c r="L33" s="4">
        <v>7944.4408535445127</v>
      </c>
      <c r="M33" s="4">
        <v>8656.276272042649</v>
      </c>
      <c r="N33" s="4">
        <v>8444.2266596219361</v>
      </c>
    </row>
    <row r="36" spans="2:18" x14ac:dyDescent="0.25">
      <c r="B36" s="1" t="s">
        <v>32</v>
      </c>
      <c r="R36" s="1"/>
    </row>
    <row r="37" spans="2:18" x14ac:dyDescent="0.25">
      <c r="B37" s="1" t="s">
        <v>33</v>
      </c>
    </row>
    <row r="38" spans="2:18" s="1" customFormat="1" x14ac:dyDescent="0.25">
      <c r="B38" s="1" t="s">
        <v>62</v>
      </c>
      <c r="C38" s="8" t="s">
        <v>76</v>
      </c>
      <c r="D38" s="3" t="s">
        <v>65</v>
      </c>
      <c r="E38" s="3" t="s">
        <v>66</v>
      </c>
      <c r="F38" s="3" t="s">
        <v>67</v>
      </c>
      <c r="G38" s="3" t="s">
        <v>68</v>
      </c>
      <c r="H38" s="3" t="s">
        <v>69</v>
      </c>
      <c r="I38" s="3" t="s">
        <v>70</v>
      </c>
      <c r="J38" s="3" t="s">
        <v>71</v>
      </c>
      <c r="K38" s="3" t="s">
        <v>72</v>
      </c>
      <c r="L38" s="3" t="s">
        <v>73</v>
      </c>
      <c r="M38" s="3" t="s">
        <v>74</v>
      </c>
      <c r="N38" s="3" t="s">
        <v>75</v>
      </c>
      <c r="P38" s="1">
        <v>100</v>
      </c>
    </row>
    <row r="39" spans="2:18" s="1" customFormat="1" x14ac:dyDescent="0.25">
      <c r="B39" s="1" t="s">
        <v>1</v>
      </c>
      <c r="C39" s="3"/>
      <c r="D39" s="11">
        <v>19.925717791313026</v>
      </c>
      <c r="E39" s="11">
        <v>4.5013696224165844</v>
      </c>
      <c r="F39" s="11">
        <v>3.6317935940088697</v>
      </c>
      <c r="G39" s="11">
        <v>-0.42337297833442422</v>
      </c>
      <c r="H39" s="11">
        <v>8.3501042279809248</v>
      </c>
      <c r="I39" s="11">
        <v>6.3875752970909971</v>
      </c>
      <c r="J39" s="11">
        <v>0.73176219774686579</v>
      </c>
      <c r="K39" s="11">
        <v>7.06892414898177</v>
      </c>
      <c r="L39" s="11">
        <v>5.7055816035177287</v>
      </c>
      <c r="M39" s="11">
        <v>7.708784541655378</v>
      </c>
      <c r="N39" s="11">
        <v>-0.84110979136490238</v>
      </c>
    </row>
    <row r="40" spans="2:18" s="1" customFormat="1" x14ac:dyDescent="0.25">
      <c r="B40" s="1" t="s">
        <v>2</v>
      </c>
      <c r="C40" s="3"/>
      <c r="D40" s="11">
        <v>1.4448175873988056</v>
      </c>
      <c r="E40" s="11">
        <v>5.2305128255393463</v>
      </c>
      <c r="F40" s="11">
        <v>-1.1137387668964549</v>
      </c>
      <c r="G40" s="11">
        <v>-0.77980979128456918</v>
      </c>
      <c r="H40" s="11">
        <v>2.8642995428029838</v>
      </c>
      <c r="I40" s="11">
        <v>2.5841470969230285</v>
      </c>
      <c r="J40" s="11">
        <v>3.2869284685380196</v>
      </c>
      <c r="K40" s="11">
        <v>5.1155184554610322</v>
      </c>
      <c r="L40" s="11">
        <v>2.3797959350495113</v>
      </c>
      <c r="M40" s="11">
        <v>8.5330231211964822</v>
      </c>
      <c r="N40" s="11">
        <v>1.6870148173770527</v>
      </c>
    </row>
    <row r="41" spans="2:18" x14ac:dyDescent="0.25">
      <c r="B41" t="s">
        <v>3</v>
      </c>
      <c r="D41" s="12">
        <v>-8.7569771294076624</v>
      </c>
      <c r="E41" s="12">
        <v>8.1457750147128962</v>
      </c>
      <c r="F41" s="12">
        <v>2.0252604932416984</v>
      </c>
      <c r="G41" s="12">
        <v>-3.1937836365483085</v>
      </c>
      <c r="H41" s="12">
        <v>2.1697912320896018</v>
      </c>
      <c r="I41" s="12">
        <v>6.0100270833853386</v>
      </c>
      <c r="J41" s="12">
        <v>9.2319866102679846</v>
      </c>
      <c r="K41" s="12">
        <v>9.1720350230336081</v>
      </c>
      <c r="L41" s="12">
        <v>2.8149511609167677</v>
      </c>
      <c r="M41" s="12">
        <v>9.7419673576833112</v>
      </c>
      <c r="N41" s="12">
        <v>4.6056430602835485</v>
      </c>
    </row>
    <row r="42" spans="2:18" x14ac:dyDescent="0.25">
      <c r="B42" t="s">
        <v>4</v>
      </c>
      <c r="D42" s="12">
        <v>2.0287546080981267</v>
      </c>
      <c r="E42" s="12">
        <v>3.7277237152240961</v>
      </c>
      <c r="F42" s="12">
        <v>-3.1235603328349404</v>
      </c>
      <c r="G42" s="12">
        <v>-1.7250797646221172</v>
      </c>
      <c r="H42" s="12">
        <v>2.8951374424089682</v>
      </c>
      <c r="I42" s="12">
        <v>1.7299144622323626</v>
      </c>
      <c r="J42" s="12">
        <v>2.2588058001161704</v>
      </c>
      <c r="K42" s="12">
        <v>6.9923315584614398</v>
      </c>
      <c r="L42" s="12">
        <v>2.4523025293452738</v>
      </c>
      <c r="M42" s="12">
        <v>6.5346454586982627</v>
      </c>
      <c r="N42" s="12">
        <v>1.8842546116704773</v>
      </c>
    </row>
    <row r="43" spans="2:18" x14ac:dyDescent="0.25">
      <c r="B43" t="s">
        <v>5</v>
      </c>
      <c r="D43" s="12">
        <v>0.79931199801928088</v>
      </c>
      <c r="E43" s="12">
        <v>5.7413029582505049</v>
      </c>
      <c r="F43" s="12">
        <v>3.8834879174909354E-2</v>
      </c>
      <c r="G43" s="12">
        <v>-0.45537532825379312</v>
      </c>
      <c r="H43" s="12">
        <v>3.1883816832616096</v>
      </c>
      <c r="I43" s="12">
        <v>2.8587399781044853</v>
      </c>
      <c r="J43" s="12">
        <v>5.4387404363661407</v>
      </c>
      <c r="K43" s="12">
        <v>8.6543849105423796</v>
      </c>
      <c r="L43" s="12">
        <v>4.7012329828538757</v>
      </c>
      <c r="M43" s="12">
        <v>11.194767045138597</v>
      </c>
      <c r="N43" s="12">
        <v>5.284892199923763</v>
      </c>
    </row>
    <row r="44" spans="2:18" x14ac:dyDescent="0.25">
      <c r="B44" t="s">
        <v>6</v>
      </c>
      <c r="D44" s="12">
        <v>2.7487787619886683</v>
      </c>
      <c r="E44" s="12">
        <v>-1.7803568634130129</v>
      </c>
      <c r="F44" s="12">
        <v>-5.4697837492108654</v>
      </c>
      <c r="G44" s="12">
        <v>0.87213636779051029</v>
      </c>
      <c r="H44" s="12">
        <v>9.4241567412790559</v>
      </c>
      <c r="I44" s="12">
        <v>5.6130300217284379</v>
      </c>
      <c r="J44" s="12">
        <v>-1.614531382603257E-2</v>
      </c>
      <c r="K44" s="12">
        <v>3.1788534507897426</v>
      </c>
      <c r="L44" s="12">
        <v>1.7483556091082653</v>
      </c>
      <c r="M44" s="12">
        <v>11.117435468654534</v>
      </c>
      <c r="N44" s="12">
        <v>1.5685237016006548</v>
      </c>
    </row>
    <row r="45" spans="2:18" x14ac:dyDescent="0.25">
      <c r="B45" t="s">
        <v>7</v>
      </c>
      <c r="D45" s="12">
        <v>6.5379478785714262</v>
      </c>
      <c r="E45" s="12">
        <v>9.2926545873077249</v>
      </c>
      <c r="F45" s="12">
        <v>3.8165826156445037</v>
      </c>
      <c r="G45" s="12">
        <v>3.9350765546760202</v>
      </c>
      <c r="H45" s="12">
        <v>2.9211797447382004</v>
      </c>
      <c r="I45" s="12">
        <v>3.2217909380217513</v>
      </c>
      <c r="J45" s="12">
        <v>4.6228943108997278</v>
      </c>
      <c r="K45" s="12">
        <v>4.9651563942743504</v>
      </c>
      <c r="L45" s="12">
        <v>1.0384477284627769</v>
      </c>
      <c r="M45" s="12">
        <v>6.8525705075640486</v>
      </c>
      <c r="N45" s="12">
        <v>0.65671583987145787</v>
      </c>
    </row>
    <row r="46" spans="2:18" x14ac:dyDescent="0.25">
      <c r="B46" t="s">
        <v>8</v>
      </c>
      <c r="D46" s="12">
        <v>-0.6664837573394311</v>
      </c>
      <c r="E46" s="12">
        <v>3.6144566707951631</v>
      </c>
      <c r="F46" s="12">
        <v>-3.4404967793998376</v>
      </c>
      <c r="G46" s="12">
        <v>-3.7327280204856428</v>
      </c>
      <c r="H46" s="12">
        <v>2.120539664264931</v>
      </c>
      <c r="I46" s="12">
        <v>3.1526519420237653</v>
      </c>
      <c r="J46" s="12">
        <v>-1.1434703706622917</v>
      </c>
      <c r="K46" s="12">
        <v>-14.883573935567041</v>
      </c>
      <c r="L46" s="12">
        <v>-5.4125504832214233E-2</v>
      </c>
      <c r="M46" s="12">
        <v>20.414276805421672</v>
      </c>
      <c r="N46" s="12">
        <v>-7.6733450183927747</v>
      </c>
    </row>
    <row r="47" spans="2:18" s="1" customFormat="1" x14ac:dyDescent="0.25">
      <c r="B47" s="1" t="s">
        <v>9</v>
      </c>
      <c r="C47" s="3"/>
      <c r="D47" s="11">
        <v>64.434792970624827</v>
      </c>
      <c r="E47" s="11">
        <v>3.6814774400780292</v>
      </c>
      <c r="F47" s="11">
        <v>5.0202164909843638</v>
      </c>
      <c r="G47" s="11">
        <v>-1.847796229566534</v>
      </c>
      <c r="H47" s="11">
        <v>10.285607425686095</v>
      </c>
      <c r="I47" s="11">
        <v>8.5061352875687835</v>
      </c>
      <c r="J47" s="11">
        <v>-0.59352406052706197</v>
      </c>
      <c r="K47" s="11">
        <v>8.6036049144422542</v>
      </c>
      <c r="L47" s="11">
        <v>8.2357731906987262</v>
      </c>
      <c r="M47" s="11">
        <v>7.8496577360610109</v>
      </c>
      <c r="N47" s="11">
        <v>1.223955233021834</v>
      </c>
    </row>
    <row r="48" spans="2:18" x14ac:dyDescent="0.25">
      <c r="B48" t="s">
        <v>10</v>
      </c>
      <c r="D48" s="12">
        <v>78.803089470146531</v>
      </c>
      <c r="E48" s="12">
        <v>6.2919184394722771</v>
      </c>
      <c r="F48" s="12">
        <v>5.0821536379140442</v>
      </c>
      <c r="G48" s="12">
        <v>1.9959242577063385</v>
      </c>
      <c r="H48" s="12">
        <v>15.394504333261461</v>
      </c>
      <c r="I48" s="12">
        <v>17.623518533272065</v>
      </c>
      <c r="J48" s="12">
        <v>15.804051357095661</v>
      </c>
      <c r="K48" s="12">
        <v>14.737032980683162</v>
      </c>
      <c r="L48" s="12">
        <v>7.9176125772535189</v>
      </c>
      <c r="M48" s="12">
        <v>19.40283888675549</v>
      </c>
      <c r="N48" s="12">
        <v>13.351175360666833</v>
      </c>
    </row>
    <row r="49" spans="2:14" x14ac:dyDescent="0.25">
      <c r="B49" t="s">
        <v>11</v>
      </c>
      <c r="D49" s="12">
        <v>59.296609113784761</v>
      </c>
      <c r="E49" s="12">
        <v>1.9310256995865194</v>
      </c>
      <c r="F49" s="12">
        <v>2.4450981318724585</v>
      </c>
      <c r="G49" s="12">
        <v>-6.0380640208616114</v>
      </c>
      <c r="H49" s="12">
        <v>10.159970528710161</v>
      </c>
      <c r="I49" s="12">
        <v>8.2171663705152156</v>
      </c>
      <c r="J49" s="12">
        <v>-4.0150630234920488</v>
      </c>
      <c r="K49" s="12">
        <v>6.8529495978751687</v>
      </c>
      <c r="L49" s="12">
        <v>7.4269492783593849</v>
      </c>
      <c r="M49" s="12">
        <v>6.1174666013952494</v>
      </c>
      <c r="N49" s="12">
        <v>-0.42482103089354073</v>
      </c>
    </row>
    <row r="50" spans="2:14" x14ac:dyDescent="0.25">
      <c r="B50" t="s">
        <v>12</v>
      </c>
      <c r="D50" s="12">
        <v>67.797612927195459</v>
      </c>
      <c r="E50" s="12">
        <v>5.1761275988827071</v>
      </c>
      <c r="F50" s="12">
        <v>11.267002093236322</v>
      </c>
      <c r="G50" s="12">
        <v>-0.48488993084416787</v>
      </c>
      <c r="H50" s="12">
        <v>6.9124771877030033</v>
      </c>
      <c r="I50" s="12">
        <v>7.1943805562953544</v>
      </c>
      <c r="J50" s="12">
        <v>0.54823627242701622</v>
      </c>
      <c r="K50" s="12">
        <v>10.317557419345281</v>
      </c>
      <c r="L50" s="12">
        <v>5.0882019720594363</v>
      </c>
      <c r="M50" s="12">
        <v>9.0121131256838627</v>
      </c>
      <c r="N50" s="12">
        <v>6.703013876908881</v>
      </c>
    </row>
    <row r="51" spans="2:14" x14ac:dyDescent="0.25">
      <c r="B51" t="s">
        <v>13</v>
      </c>
      <c r="D51" s="12">
        <v>59.067529202253532</v>
      </c>
      <c r="E51" s="12">
        <v>2.8712027315376254</v>
      </c>
      <c r="F51" s="12">
        <v>8.7232051648324713</v>
      </c>
      <c r="G51" s="12">
        <v>7.8727607949624634E-2</v>
      </c>
      <c r="H51" s="12">
        <v>9.407246975188821</v>
      </c>
      <c r="I51" s="12">
        <v>8.615032790967847</v>
      </c>
      <c r="J51" s="12">
        <v>-0.40555221109530581</v>
      </c>
      <c r="K51" s="12">
        <v>7.5434644289692709</v>
      </c>
      <c r="L51" s="12">
        <v>5.5899617873181429</v>
      </c>
      <c r="M51" s="12">
        <v>6.1665148191109909</v>
      </c>
      <c r="N51" s="12">
        <v>2.1786008992685124</v>
      </c>
    </row>
    <row r="52" spans="2:14" x14ac:dyDescent="0.25">
      <c r="B52" t="s">
        <v>14</v>
      </c>
      <c r="D52" s="12">
        <v>70.724777011283209</v>
      </c>
      <c r="E52" s="12">
        <v>5.6683801163191827</v>
      </c>
      <c r="F52" s="12">
        <v>6.5255540641299792</v>
      </c>
      <c r="G52" s="12">
        <v>2.0945695512211149</v>
      </c>
      <c r="H52" s="12">
        <v>10.137897688857267</v>
      </c>
      <c r="I52" s="12">
        <v>7.0259235519066543</v>
      </c>
      <c r="J52" s="12">
        <v>3.038231501576405</v>
      </c>
      <c r="K52" s="12">
        <v>12.438015867133579</v>
      </c>
      <c r="L52" s="12">
        <v>12.300594032255541</v>
      </c>
      <c r="M52" s="12">
        <v>10.472386503052578</v>
      </c>
      <c r="N52" s="12">
        <v>1.2506091001756703</v>
      </c>
    </row>
    <row r="53" spans="2:14" s="1" customFormat="1" x14ac:dyDescent="0.25">
      <c r="B53" s="1" t="s">
        <v>15</v>
      </c>
      <c r="C53" s="3"/>
      <c r="D53" s="11">
        <v>17.694145142083006</v>
      </c>
      <c r="E53" s="11">
        <v>3.7607693528254993</v>
      </c>
      <c r="F53" s="11">
        <v>5.0419132536674294</v>
      </c>
      <c r="G53" s="11">
        <v>-7.4091482978588807E-2</v>
      </c>
      <c r="H53" s="11">
        <v>10.286554710832307</v>
      </c>
      <c r="I53" s="11">
        <v>6.8834356037376754</v>
      </c>
      <c r="J53" s="11">
        <v>-7.516944964341965E-2</v>
      </c>
      <c r="K53" s="11">
        <v>6.8143474821938277</v>
      </c>
      <c r="L53" s="11">
        <v>6.7281245036123094</v>
      </c>
      <c r="M53" s="11">
        <v>7.0118185069147687</v>
      </c>
      <c r="N53" s="11">
        <v>-3.1539097752233403</v>
      </c>
    </row>
    <row r="54" spans="2:14" x14ac:dyDescent="0.25">
      <c r="B54" t="s">
        <v>16</v>
      </c>
      <c r="D54" s="12">
        <v>11.839258556713173</v>
      </c>
      <c r="E54" s="12">
        <v>1.1252501458714148</v>
      </c>
      <c r="F54" s="12">
        <v>2.0423395509511444</v>
      </c>
      <c r="G54" s="12">
        <v>-4.8202888557072114</v>
      </c>
      <c r="H54" s="12">
        <v>5.5930764303241842</v>
      </c>
      <c r="I54" s="12">
        <v>4.6663136521772008</v>
      </c>
      <c r="J54" s="12">
        <v>-1.9955784906834473</v>
      </c>
      <c r="K54" s="12">
        <v>5.553110131936112</v>
      </c>
      <c r="L54" s="12">
        <v>5.7722991257502354</v>
      </c>
      <c r="M54" s="12">
        <v>4.5602300935627893</v>
      </c>
      <c r="N54" s="12">
        <v>-6.3607020591324837</v>
      </c>
    </row>
    <row r="55" spans="2:14" x14ac:dyDescent="0.25">
      <c r="B55" t="s">
        <v>17</v>
      </c>
      <c r="D55" s="12">
        <v>15.486567921760086</v>
      </c>
      <c r="E55" s="12">
        <v>4.6624924238224397</v>
      </c>
      <c r="F55" s="12">
        <v>6.5596848272236441</v>
      </c>
      <c r="G55" s="12">
        <v>-2.5777100190149671E-2</v>
      </c>
      <c r="H55" s="12">
        <v>11.555831866288457</v>
      </c>
      <c r="I55" s="12">
        <v>8.7825016949834698</v>
      </c>
      <c r="J55" s="12">
        <v>1.9404900378727108</v>
      </c>
      <c r="K55" s="12">
        <v>9.4080601668395492</v>
      </c>
      <c r="L55" s="12">
        <v>5.3870199209029801</v>
      </c>
      <c r="M55" s="12">
        <v>2.3295508669107345</v>
      </c>
      <c r="N55" s="12">
        <v>-6.6774586118279577</v>
      </c>
    </row>
    <row r="56" spans="2:14" x14ac:dyDescent="0.25">
      <c r="B56" t="s">
        <v>18</v>
      </c>
      <c r="D56" s="12">
        <v>17.494045958021019</v>
      </c>
      <c r="E56" s="12">
        <v>4.1715224858521971</v>
      </c>
      <c r="F56" s="12">
        <v>7.3913378806758079</v>
      </c>
      <c r="G56" s="12">
        <v>1.3967864634287341</v>
      </c>
      <c r="H56" s="12">
        <v>9.0844314318943695</v>
      </c>
      <c r="I56" s="12">
        <v>3.961989086468054</v>
      </c>
      <c r="J56" s="12">
        <v>9.4664970405861517</v>
      </c>
      <c r="K56" s="12">
        <v>17.519532103325865</v>
      </c>
      <c r="L56" s="12">
        <v>4.9253273068370351</v>
      </c>
      <c r="M56" s="12">
        <v>-1.3915332310095563</v>
      </c>
      <c r="N56" s="12">
        <v>-10.169011674056438</v>
      </c>
    </row>
    <row r="57" spans="2:14" x14ac:dyDescent="0.25">
      <c r="B57" t="s">
        <v>19</v>
      </c>
      <c r="D57" s="12">
        <v>28.471342092900631</v>
      </c>
      <c r="E57" s="12">
        <v>15.353696482268585</v>
      </c>
      <c r="F57" s="12">
        <v>18.522764493255895</v>
      </c>
      <c r="G57" s="12">
        <v>10.032519603004753</v>
      </c>
      <c r="H57" s="12">
        <v>11.037682706088091</v>
      </c>
      <c r="I57" s="12">
        <v>7.467274993915396</v>
      </c>
      <c r="J57" s="12">
        <v>13.156153335169464</v>
      </c>
      <c r="K57" s="12">
        <v>17.076006750766126</v>
      </c>
      <c r="L57" s="12">
        <v>0.98997819716972746</v>
      </c>
      <c r="M57" s="12">
        <v>8.8787357964277724</v>
      </c>
      <c r="N57" s="12">
        <v>9.0533960180719362</v>
      </c>
    </row>
    <row r="58" spans="2:14" x14ac:dyDescent="0.25">
      <c r="B58" t="s">
        <v>20</v>
      </c>
      <c r="D58" s="12">
        <v>14.786794305204666</v>
      </c>
      <c r="E58" s="12">
        <v>2.9137387971889472</v>
      </c>
      <c r="F58" s="12">
        <v>3.8417380557642655</v>
      </c>
      <c r="G58" s="12">
        <v>7.2500312264861311</v>
      </c>
      <c r="H58" s="12">
        <v>19.703516619511174</v>
      </c>
      <c r="I58" s="12">
        <v>11.652861839888562</v>
      </c>
      <c r="J58" s="12">
        <v>-0.69250694939124724</v>
      </c>
      <c r="K58" s="12">
        <v>1.3896106177385237</v>
      </c>
      <c r="L58" s="12">
        <v>6.3415071195356276</v>
      </c>
      <c r="M58" s="12">
        <v>13.353176561081948</v>
      </c>
      <c r="N58" s="12">
        <v>1.8484039539054642</v>
      </c>
    </row>
    <row r="59" spans="2:14" x14ac:dyDescent="0.25">
      <c r="B59" t="s">
        <v>21</v>
      </c>
      <c r="D59" s="12">
        <v>10.020200705493698</v>
      </c>
      <c r="E59" s="12">
        <v>-5.9673303232210539E-2</v>
      </c>
      <c r="F59" s="12">
        <v>4.8879173100634166</v>
      </c>
      <c r="G59" s="12">
        <v>3.4715756409253729E-2</v>
      </c>
      <c r="H59" s="12">
        <v>11.641478695880703</v>
      </c>
      <c r="I59" s="12">
        <v>7.6735438954422808</v>
      </c>
      <c r="J59" s="12">
        <v>0.64323081776018753</v>
      </c>
      <c r="K59" s="12">
        <v>9.2145443906157531</v>
      </c>
      <c r="L59" s="12">
        <v>10.425364293243655</v>
      </c>
      <c r="M59" s="12">
        <v>10.502371712622804</v>
      </c>
      <c r="N59" s="12">
        <v>-1.2637351979841283</v>
      </c>
    </row>
    <row r="60" spans="2:14" x14ac:dyDescent="0.25">
      <c r="B60" t="s">
        <v>22</v>
      </c>
      <c r="D60" s="12">
        <v>53.519363029048741</v>
      </c>
      <c r="E60" s="12">
        <v>1.2043660855020732</v>
      </c>
      <c r="F60" s="12">
        <v>-3.3883287573964527</v>
      </c>
      <c r="G60" s="12">
        <v>-4.5943063135839513</v>
      </c>
      <c r="H60" s="12">
        <v>2.4203877479424207</v>
      </c>
      <c r="I60" s="12">
        <v>-1.7754500244075766</v>
      </c>
      <c r="J60" s="12">
        <v>-12.144394283118931</v>
      </c>
      <c r="K60" s="12">
        <v>-4.5903294234104113</v>
      </c>
      <c r="L60" s="12">
        <v>6.5594603673342355</v>
      </c>
      <c r="M60" s="12">
        <v>7.4872403969945989</v>
      </c>
      <c r="N60" s="12">
        <v>-3.5663180653232596</v>
      </c>
    </row>
    <row r="61" spans="2:14" x14ac:dyDescent="0.25">
      <c r="B61" t="s">
        <v>23</v>
      </c>
      <c r="D61" s="12">
        <v>32.030361986871235</v>
      </c>
      <c r="E61" s="12">
        <v>7.6151647390834354</v>
      </c>
      <c r="F61" s="12">
        <v>-7.1365279829008754</v>
      </c>
      <c r="G61" s="12">
        <v>-7.3409381965635294</v>
      </c>
      <c r="H61" s="12">
        <v>22.876063900312449</v>
      </c>
      <c r="I61" s="12">
        <v>4.9421785095406401</v>
      </c>
      <c r="J61" s="12">
        <v>-11.256474008346707</v>
      </c>
      <c r="K61" s="12">
        <v>3.8607682678366562</v>
      </c>
      <c r="L61" s="12">
        <v>10.951778285312974</v>
      </c>
      <c r="M61" s="12">
        <v>15.075661286001063</v>
      </c>
      <c r="N61" s="12">
        <v>-1.7696265760641872</v>
      </c>
    </row>
    <row r="62" spans="2:14" x14ac:dyDescent="0.25">
      <c r="B62" t="s">
        <v>24</v>
      </c>
      <c r="D62" s="12">
        <v>21.718986512768733</v>
      </c>
      <c r="E62" s="12">
        <v>1.9407884795287877</v>
      </c>
      <c r="F62" s="12">
        <v>-1.7024026497788558</v>
      </c>
      <c r="G62" s="12">
        <v>-4.871269892218999</v>
      </c>
      <c r="H62" s="12">
        <v>17.9529129470573</v>
      </c>
      <c r="I62" s="12">
        <v>16.936651555870053</v>
      </c>
      <c r="J62" s="12">
        <v>10.28452827327837</v>
      </c>
      <c r="K62" s="12">
        <v>16.4346883068464</v>
      </c>
      <c r="L62" s="12">
        <v>6.3765713541684699</v>
      </c>
      <c r="M62" s="12">
        <v>13.410928596971839</v>
      </c>
      <c r="N62" s="12">
        <v>8.037836814436039</v>
      </c>
    </row>
    <row r="63" spans="2:14" x14ac:dyDescent="0.25">
      <c r="B63" t="s">
        <v>25</v>
      </c>
      <c r="D63" s="12">
        <v>13.001808278471461</v>
      </c>
      <c r="E63" s="12">
        <v>5.0292833779517654</v>
      </c>
      <c r="F63" s="12">
        <v>8.1534764388125467</v>
      </c>
      <c r="G63" s="12">
        <v>0.66546064776880076</v>
      </c>
      <c r="H63" s="12">
        <v>9.9816542025675368</v>
      </c>
      <c r="I63" s="12">
        <v>7.9396042305245995</v>
      </c>
      <c r="J63" s="12">
        <v>-4.573691349316455</v>
      </c>
      <c r="K63" s="12">
        <v>0.171161818603216</v>
      </c>
      <c r="L63" s="12">
        <v>7.6575183963330629</v>
      </c>
      <c r="M63" s="12">
        <v>6.1559352410202273</v>
      </c>
      <c r="N63" s="12">
        <v>-8.3666683734600298</v>
      </c>
    </row>
    <row r="64" spans="2:14" x14ac:dyDescent="0.25">
      <c r="B64" t="s">
        <v>26</v>
      </c>
      <c r="D64" s="12">
        <v>11.243023719005919</v>
      </c>
      <c r="E64" s="12">
        <v>0.84759487869605632</v>
      </c>
      <c r="F64" s="12">
        <v>4.6950236335398632</v>
      </c>
      <c r="G64" s="12">
        <v>-0.79785683491546688</v>
      </c>
      <c r="H64" s="12">
        <v>10.530598967513939</v>
      </c>
      <c r="I64" s="12">
        <v>5.7383219439776978</v>
      </c>
      <c r="J64" s="12">
        <v>-1.4175334577794851</v>
      </c>
      <c r="K64" s="12">
        <v>11.030421521985478</v>
      </c>
      <c r="L64" s="12">
        <v>10.232788531043568</v>
      </c>
      <c r="M64" s="12">
        <v>5.9709412624990632</v>
      </c>
      <c r="N64" s="12">
        <v>-2.0099374821699656</v>
      </c>
    </row>
    <row r="65" spans="2:14" x14ac:dyDescent="0.25">
      <c r="B65" t="s">
        <v>27</v>
      </c>
      <c r="D65" s="12">
        <v>14.349959349578057</v>
      </c>
      <c r="E65" s="12">
        <v>2.8298635840662056</v>
      </c>
      <c r="F65" s="12">
        <v>2.7105963475849482</v>
      </c>
      <c r="G65" s="12">
        <v>-3.5006819379736154</v>
      </c>
      <c r="H65" s="12">
        <v>11.127969354781264</v>
      </c>
      <c r="I65" s="12">
        <v>1.3120604922049806</v>
      </c>
      <c r="J65" s="12">
        <v>8.4712405960576618</v>
      </c>
      <c r="K65" s="12">
        <v>53.611927715107541</v>
      </c>
      <c r="L65" s="12">
        <v>37.993010814680808</v>
      </c>
      <c r="M65" s="12">
        <v>8.414728799899617</v>
      </c>
      <c r="N65" s="12">
        <v>-15.586127591369225</v>
      </c>
    </row>
    <row r="66" spans="2:14" x14ac:dyDescent="0.25">
      <c r="B66" t="s">
        <v>28</v>
      </c>
      <c r="D66" s="12">
        <v>14.395194882880791</v>
      </c>
      <c r="E66" s="12">
        <v>1.4952324680657769</v>
      </c>
      <c r="F66" s="12">
        <v>6.6359513745861687</v>
      </c>
      <c r="G66" s="12">
        <v>2.3475382455042215</v>
      </c>
      <c r="H66" s="12">
        <v>14.606104180045376</v>
      </c>
      <c r="I66" s="12">
        <v>10.009761464309452</v>
      </c>
      <c r="J66" s="12">
        <v>-0.53880915130766205</v>
      </c>
      <c r="K66" s="12">
        <v>-0.10376013518684779</v>
      </c>
      <c r="L66" s="12">
        <v>1.2983954685121146</v>
      </c>
      <c r="M66" s="12">
        <v>5.883334307555077</v>
      </c>
      <c r="N66" s="12">
        <v>-3.3904180356407077</v>
      </c>
    </row>
    <row r="67" spans="2:14" x14ac:dyDescent="0.25">
      <c r="B67" t="s">
        <v>29</v>
      </c>
      <c r="D67" s="12">
        <v>9.4969285559760142</v>
      </c>
      <c r="E67" s="12">
        <v>-1.5369593014837868</v>
      </c>
      <c r="F67" s="12">
        <v>2.2018255328963399</v>
      </c>
      <c r="G67" s="12">
        <v>-3.1101546994446672</v>
      </c>
      <c r="H67" s="12">
        <v>7.663342910837212</v>
      </c>
      <c r="I67" s="12">
        <v>4.4350318868042304</v>
      </c>
      <c r="J67" s="12">
        <v>-3.382401218932074E-2</v>
      </c>
      <c r="K67" s="12">
        <v>5.2899878768547293</v>
      </c>
      <c r="L67" s="12">
        <v>2.4213333322256947</v>
      </c>
      <c r="M67" s="12">
        <v>5.625800549048865</v>
      </c>
      <c r="N67" s="12">
        <v>-2.9282357291198768</v>
      </c>
    </row>
    <row r="68" spans="2:14" x14ac:dyDescent="0.25"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2:14" s="1" customFormat="1" x14ac:dyDescent="0.25">
      <c r="B69" s="1" t="s">
        <v>30</v>
      </c>
      <c r="C69" s="3"/>
      <c r="D69" s="11">
        <v>-0.28750930759262605</v>
      </c>
      <c r="E69" s="11">
        <v>10.415379594668806</v>
      </c>
      <c r="F69" s="11">
        <v>9.162601467433241</v>
      </c>
      <c r="G69" s="11">
        <v>4.4105100561969923</v>
      </c>
      <c r="H69" s="11">
        <v>9.5425242303343261</v>
      </c>
      <c r="I69" s="11">
        <v>8.9015339365470467</v>
      </c>
      <c r="J69" s="11">
        <v>2.272346098293454</v>
      </c>
      <c r="K69" s="11">
        <v>9.8243012181225673</v>
      </c>
      <c r="L69" s="11">
        <v>1.1202868688410472</v>
      </c>
      <c r="M69" s="11">
        <v>8.9601701569789185</v>
      </c>
      <c r="N69" s="11">
        <v>-2.4496631779830524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BA62"/>
  <sheetViews>
    <sheetView workbookViewId="0">
      <selection activeCell="M52" sqref="M52"/>
    </sheetView>
  </sheetViews>
  <sheetFormatPr defaultRowHeight="15" x14ac:dyDescent="0.25"/>
  <cols>
    <col min="2" max="2" width="43.42578125" bestFit="1" customWidth="1"/>
    <col min="3" max="10" width="11" customWidth="1"/>
    <col min="11" max="15" width="9.42578125" bestFit="1" customWidth="1"/>
  </cols>
  <sheetData>
    <row r="1" spans="2:53" x14ac:dyDescent="0.25">
      <c r="B1" t="s">
        <v>77</v>
      </c>
    </row>
    <row r="2" spans="2:53" s="1" customFormat="1" x14ac:dyDescent="0.25">
      <c r="B2" s="7" t="s">
        <v>62</v>
      </c>
      <c r="C2" s="1" t="s">
        <v>63</v>
      </c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K2" s="1" t="s">
        <v>71</v>
      </c>
      <c r="L2" s="1" t="s">
        <v>72</v>
      </c>
      <c r="M2" s="1" t="s">
        <v>73</v>
      </c>
      <c r="N2" s="1" t="s">
        <v>74</v>
      </c>
      <c r="O2" s="1" t="s">
        <v>75</v>
      </c>
    </row>
    <row r="3" spans="2:53" s="1" customFormat="1" x14ac:dyDescent="0.25">
      <c r="B3" s="1" t="s">
        <v>1</v>
      </c>
      <c r="C3" s="14">
        <f>Table1[[#This Row],[2014]]/Table2[[#This Row],[2014]]*100</f>
        <v>103.51756351096486</v>
      </c>
      <c r="D3" s="14">
        <f>Table1[[#This Row],[2014]]/Table2[[#This Row],[2014]]*100</f>
        <v>103.51756351096486</v>
      </c>
      <c r="E3" s="14">
        <f>Table1[[#This Row],[2015]]/Table2[[#This Row],[2015]]*100</f>
        <v>93.868993509621063</v>
      </c>
      <c r="F3" s="14">
        <f>Table1[[#This Row],[2015]]/Table2[[#This Row],[2015]]*100</f>
        <v>93.868993509621063</v>
      </c>
      <c r="G3" s="14">
        <f>Table1[[#This Row],[2016]]/Table2[[#This Row],[2016]]*100</f>
        <v>99.468595695628082</v>
      </c>
      <c r="H3" s="14">
        <f>Table1[[#This Row],[2016]]/Table2[[#This Row],[2016]]*100</f>
        <v>99.468595695628082</v>
      </c>
      <c r="I3" s="14">
        <f>Table1[[#This Row],[2017]]/Table2[[#This Row],[2017]]*100</f>
        <v>101.50578975514031</v>
      </c>
      <c r="J3" s="14">
        <f>Table1[[#This Row],[2017]]/Table2[[#This Row],[2017]]*100</f>
        <v>101.50578975514031</v>
      </c>
      <c r="K3" s="14">
        <f>Table1[[#This Row],[2018]]/Table2[[#This Row],[2018]]*100</f>
        <v>106.91181847462521</v>
      </c>
      <c r="L3" s="14">
        <f>Table1[[#This Row],[2018]]/Table2[[#This Row],[2018]]*100</f>
        <v>106.91181847462521</v>
      </c>
      <c r="M3" s="14">
        <f>Table1[[#This Row],[2019]]/Table2[[#This Row],[2019]]*100</f>
        <v>109.22422212883309</v>
      </c>
      <c r="N3" s="14">
        <f>Table1[[#This Row],[2019]]/Table2[[#This Row],[2019]]*100</f>
        <v>109.22422212883309</v>
      </c>
      <c r="O3" s="14">
        <f>Table1[[#This Row],[2020]]/Table2[[#This Row],[2020]]*100</f>
        <v>113.45722173582395</v>
      </c>
      <c r="Q3" s="13"/>
      <c r="R3" s="13"/>
      <c r="S3" s="13"/>
      <c r="AY3" s="1">
        <v>96.19047619047619</v>
      </c>
    </row>
    <row r="4" spans="2:53" s="1" customFormat="1" x14ac:dyDescent="0.25">
      <c r="B4" s="1" t="s">
        <v>2</v>
      </c>
      <c r="C4" s="13">
        <f>Table1[[#This Row],[2014]]/Table2[[#This Row],[2014]]*100</f>
        <v>89.679442289451785</v>
      </c>
      <c r="D4" s="13">
        <f>Table1[[#This Row],[2014]]/Table2[[#This Row],[2014]]*100</f>
        <v>89.679442289451785</v>
      </c>
      <c r="E4" s="13">
        <f>Table1[[#This Row],[2015]]/Table2[[#This Row],[2015]]*100</f>
        <v>88.186681885253421</v>
      </c>
      <c r="F4" s="13">
        <f>Table1[[#This Row],[2015]]/Table2[[#This Row],[2015]]*100</f>
        <v>88.186681885253421</v>
      </c>
      <c r="G4" s="13">
        <f>Table1[[#This Row],[2016]]/Table2[[#This Row],[2016]]*100</f>
        <v>100.67393329861285</v>
      </c>
      <c r="H4" s="13">
        <f>Table1[[#This Row],[2016]]/Table2[[#This Row],[2016]]*100</f>
        <v>100.67393329861285</v>
      </c>
      <c r="I4" s="13">
        <f>Table1[[#This Row],[2017]]/Table2[[#This Row],[2017]]*100</f>
        <v>99.826170817803046</v>
      </c>
      <c r="J4" s="13">
        <f>Table1[[#This Row],[2017]]/Table2[[#This Row],[2017]]*100</f>
        <v>99.826170817803046</v>
      </c>
      <c r="K4" s="13">
        <f>Table1[[#This Row],[2018]]/Table2[[#This Row],[2018]]*100</f>
        <v>107.47955340350946</v>
      </c>
      <c r="L4" s="13">
        <f>Table1[[#This Row],[2018]]/Table2[[#This Row],[2018]]*100</f>
        <v>107.47955340350946</v>
      </c>
      <c r="M4" s="13">
        <f>Table1[[#This Row],[2019]]/Table2[[#This Row],[2019]]*100</f>
        <v>113.42851178896002</v>
      </c>
      <c r="N4" s="13">
        <f>Table1[[#This Row],[2019]]/Table2[[#This Row],[2019]]*100</f>
        <v>113.42851178896002</v>
      </c>
      <c r="O4" s="13">
        <f>Table1[[#This Row],[2020]]/Table2[[#This Row],[2020]]*100</f>
        <v>114.81461330271021</v>
      </c>
      <c r="Q4" s="13"/>
      <c r="R4" s="13"/>
      <c r="S4" s="13"/>
    </row>
    <row r="5" spans="2:53" x14ac:dyDescent="0.25">
      <c r="B5" t="s">
        <v>3</v>
      </c>
      <c r="C5" s="14">
        <f>Table1[[#This Row],[2014]]/Table2[[#This Row],[2014]]*100</f>
        <v>83.763984325875469</v>
      </c>
      <c r="D5" s="14">
        <f>Table1[[#This Row],[2014]]/Table2[[#This Row],[2014]]*100</f>
        <v>83.763984325875469</v>
      </c>
      <c r="E5" s="14">
        <f>Table1[[#This Row],[2015]]/Table2[[#This Row],[2015]]*100</f>
        <v>85.20697864764783</v>
      </c>
      <c r="F5" s="14">
        <f>Table1[[#This Row],[2015]]/Table2[[#This Row],[2015]]*100</f>
        <v>85.20697864764783</v>
      </c>
      <c r="G5" s="14">
        <f>Table1[[#This Row],[2016]]/Table2[[#This Row],[2016]]*100</f>
        <v>100.25988233039647</v>
      </c>
      <c r="H5" s="14">
        <f>Table1[[#This Row],[2016]]/Table2[[#This Row],[2016]]*100</f>
        <v>100.25988233039647</v>
      </c>
      <c r="I5" s="14">
        <f>Table1[[#This Row],[2017]]/Table2[[#This Row],[2017]]*100</f>
        <v>97.173507651934301</v>
      </c>
      <c r="J5" s="14">
        <f>Table1[[#This Row],[2017]]/Table2[[#This Row],[2017]]*100</f>
        <v>97.173507651934301</v>
      </c>
      <c r="K5" s="14">
        <f>Table1[[#This Row],[2018]]/Table2[[#This Row],[2018]]*100</f>
        <v>96.557272271111685</v>
      </c>
      <c r="L5" s="14">
        <f>Table1[[#This Row],[2018]]/Table2[[#This Row],[2018]]*100</f>
        <v>96.557272271111685</v>
      </c>
      <c r="M5" s="14">
        <f>Table1[[#This Row],[2019]]/Table2[[#This Row],[2019]]*100</f>
        <v>92.837814285453319</v>
      </c>
      <c r="N5" s="14">
        <f>Table1[[#This Row],[2019]]/Table2[[#This Row],[2019]]*100</f>
        <v>92.837814285453319</v>
      </c>
      <c r="O5" s="14">
        <f>Table1[[#This Row],[2020]]/Table2[[#This Row],[2020]]*100</f>
        <v>89.192936600241964</v>
      </c>
      <c r="Q5" s="13"/>
      <c r="R5" s="13"/>
      <c r="S5" s="13"/>
    </row>
    <row r="6" spans="2:53" x14ac:dyDescent="0.25">
      <c r="B6" t="s">
        <v>4</v>
      </c>
      <c r="C6" s="14">
        <f>Table1[[#This Row],[2014]]/Table2[[#This Row],[2014]]*100</f>
        <v>87.440922764609169</v>
      </c>
      <c r="D6" s="14">
        <f>Table1[[#This Row],[2014]]/Table2[[#This Row],[2014]]*100</f>
        <v>87.440922764609169</v>
      </c>
      <c r="E6" s="14">
        <f>Table1[[#This Row],[2015]]/Table2[[#This Row],[2015]]*100</f>
        <v>85.257828875091064</v>
      </c>
      <c r="F6" s="14">
        <f>Table1[[#This Row],[2015]]/Table2[[#This Row],[2015]]*100</f>
        <v>85.257828875091064</v>
      </c>
      <c r="G6" s="14">
        <f>Table1[[#This Row],[2016]]/Table2[[#This Row],[2016]]*100</f>
        <v>98.743594490299202</v>
      </c>
      <c r="H6" s="14">
        <f>Table1[[#This Row],[2016]]/Table2[[#This Row],[2016]]*100</f>
        <v>98.743594490299202</v>
      </c>
      <c r="I6" s="14">
        <f>Table1[[#This Row],[2017]]/Table2[[#This Row],[2017]]*100</f>
        <v>98.629776859921776</v>
      </c>
      <c r="J6" s="14">
        <f>Table1[[#This Row],[2017]]/Table2[[#This Row],[2017]]*100</f>
        <v>98.629776859921776</v>
      </c>
      <c r="K6" s="14">
        <f>Table1[[#This Row],[2018]]/Table2[[#This Row],[2018]]*100</f>
        <v>103.44958957083674</v>
      </c>
      <c r="L6" s="14">
        <f>Table1[[#This Row],[2018]]/Table2[[#This Row],[2018]]*100</f>
        <v>103.44958957083674</v>
      </c>
      <c r="M6" s="14">
        <f>Table1[[#This Row],[2019]]/Table2[[#This Row],[2019]]*100</f>
        <v>105.86887557797864</v>
      </c>
      <c r="N6" s="14">
        <f>Table1[[#This Row],[2019]]/Table2[[#This Row],[2019]]*100</f>
        <v>105.86887557797864</v>
      </c>
      <c r="O6" s="14">
        <f>Table1[[#This Row],[2020]]/Table2[[#This Row],[2020]]*100</f>
        <v>105.17955314794156</v>
      </c>
      <c r="Q6" s="13"/>
      <c r="R6" s="13"/>
      <c r="S6" s="13"/>
      <c r="AQ6">
        <v>7333.468953477528</v>
      </c>
      <c r="AR6">
        <v>7414.9438559252594</v>
      </c>
      <c r="AS6">
        <v>7790.9610912511362</v>
      </c>
      <c r="AT6">
        <v>8244.2720022372941</v>
      </c>
      <c r="AU6">
        <v>8431.6926081603706</v>
      </c>
      <c r="AV6">
        <v>8435.0266299404211</v>
      </c>
      <c r="AW6">
        <v>8349.1670014605497</v>
      </c>
      <c r="AX6">
        <v>8449.9739665044854</v>
      </c>
      <c r="AY6">
        <v>8826.2238478596009</v>
      </c>
      <c r="AZ6">
        <v>8639.4889215675721</v>
      </c>
      <c r="BA6">
        <v>7993.1266495879563</v>
      </c>
    </row>
    <row r="7" spans="2:53" x14ac:dyDescent="0.25">
      <c r="B7" t="s">
        <v>5</v>
      </c>
      <c r="C7" s="14">
        <f>Table1[[#This Row],[2014]]/Table2[[#This Row],[2014]]*100</f>
        <v>94.027369953328687</v>
      </c>
      <c r="D7" s="14">
        <f>Table1[[#This Row],[2014]]/Table2[[#This Row],[2014]]*100</f>
        <v>94.027369953328687</v>
      </c>
      <c r="E7" s="14">
        <f>Table1[[#This Row],[2015]]/Table2[[#This Row],[2015]]*100</f>
        <v>92.702449351652106</v>
      </c>
      <c r="F7" s="14">
        <f>Table1[[#This Row],[2015]]/Table2[[#This Row],[2015]]*100</f>
        <v>92.702449351652106</v>
      </c>
      <c r="G7" s="14">
        <f>Table1[[#This Row],[2016]]/Table2[[#This Row],[2016]]*100</f>
        <v>103.1370403399214</v>
      </c>
      <c r="H7" s="14">
        <f>Table1[[#This Row],[2016]]/Table2[[#This Row],[2016]]*100</f>
        <v>103.1370403399214</v>
      </c>
      <c r="I7" s="14">
        <f>Table1[[#This Row],[2017]]/Table2[[#This Row],[2017]]*100</f>
        <v>101.82602822623628</v>
      </c>
      <c r="J7" s="14">
        <f>Table1[[#This Row],[2017]]/Table2[[#This Row],[2017]]*100</f>
        <v>101.82602822623628</v>
      </c>
      <c r="K7" s="14">
        <f>Table1[[#This Row],[2018]]/Table2[[#This Row],[2018]]*100</f>
        <v>114.444085336996</v>
      </c>
      <c r="L7" s="14">
        <f>Table1[[#This Row],[2018]]/Table2[[#This Row],[2018]]*100</f>
        <v>114.444085336996</v>
      </c>
      <c r="M7" s="14">
        <f>Table1[[#This Row],[2019]]/Table2[[#This Row],[2019]]*100</f>
        <v>125.84400761764493</v>
      </c>
      <c r="N7" s="14">
        <f>Table1[[#This Row],[2019]]/Table2[[#This Row],[2019]]*100</f>
        <v>125.84400761764493</v>
      </c>
      <c r="O7" s="14">
        <f>Table1[[#This Row],[2020]]/Table2[[#This Row],[2020]]*100</f>
        <v>130.11869134418887</v>
      </c>
      <c r="Q7" s="13"/>
      <c r="R7" s="13"/>
      <c r="S7" s="13"/>
      <c r="AQ7">
        <v>682.080864877365</v>
      </c>
      <c r="AR7">
        <v>660.59669364336401</v>
      </c>
      <c r="AS7">
        <v>628.86203051816403</v>
      </c>
      <c r="AT7">
        <v>618.84079907984301</v>
      </c>
      <c r="AU7">
        <v>645.11401667299003</v>
      </c>
      <c r="AV7">
        <v>697.06326826385305</v>
      </c>
      <c r="AW7">
        <v>717.42756712531298</v>
      </c>
      <c r="AX7">
        <v>685.36829342556905</v>
      </c>
      <c r="AY7">
        <v>681.85504479120198</v>
      </c>
      <c r="AZ7">
        <v>777.45132000706997</v>
      </c>
      <c r="BA7">
        <v>912.97800327630898</v>
      </c>
    </row>
    <row r="8" spans="2:53" x14ac:dyDescent="0.25">
      <c r="B8" t="s">
        <v>6</v>
      </c>
      <c r="C8" s="14">
        <f>Table1[[#This Row],[2014]]/Table2[[#This Row],[2014]]*100</f>
        <v>95.541455300413901</v>
      </c>
      <c r="D8" s="14">
        <f>Table1[[#This Row],[2014]]/Table2[[#This Row],[2014]]*100</f>
        <v>95.541455300413901</v>
      </c>
      <c r="E8" s="14">
        <f>Table1[[#This Row],[2015]]/Table2[[#This Row],[2015]]*100</f>
        <v>96.142770507421744</v>
      </c>
      <c r="F8" s="14">
        <f>Table1[[#This Row],[2015]]/Table2[[#This Row],[2015]]*100</f>
        <v>96.142770507421744</v>
      </c>
      <c r="G8" s="14">
        <f>Table1[[#This Row],[2016]]/Table2[[#This Row],[2016]]*100</f>
        <v>103.04130625798965</v>
      </c>
      <c r="H8" s="14">
        <f>Table1[[#This Row],[2016]]/Table2[[#This Row],[2016]]*100</f>
        <v>103.04130625798965</v>
      </c>
      <c r="I8" s="14">
        <f>Table1[[#This Row],[2017]]/Table2[[#This Row],[2017]]*100</f>
        <v>91.401312457691773</v>
      </c>
      <c r="J8" s="14">
        <f>Table1[[#This Row],[2017]]/Table2[[#This Row],[2017]]*100</f>
        <v>91.401312457691773</v>
      </c>
      <c r="K8" s="14">
        <f>Table1[[#This Row],[2018]]/Table2[[#This Row],[2018]]*100</f>
        <v>96.074915134150103</v>
      </c>
      <c r="L8" s="14">
        <f>Table1[[#This Row],[2018]]/Table2[[#This Row],[2018]]*100</f>
        <v>96.074915134150103</v>
      </c>
      <c r="M8" s="14">
        <f>Table1[[#This Row],[2019]]/Table2[[#This Row],[2019]]*100</f>
        <v>104.48848615409894</v>
      </c>
      <c r="N8" s="14">
        <f>Table1[[#This Row],[2019]]/Table2[[#This Row],[2019]]*100</f>
        <v>104.48848615409894</v>
      </c>
      <c r="O8" s="14">
        <f>Table1[[#This Row],[2020]]/Table2[[#This Row],[2020]]*100</f>
        <v>103.09201762334139</v>
      </c>
      <c r="Q8" s="13"/>
      <c r="R8" s="13"/>
      <c r="S8" s="13"/>
      <c r="AQ8">
        <v>3669.7452325458098</v>
      </c>
      <c r="AR8">
        <v>3736.4519920601501</v>
      </c>
      <c r="AS8">
        <v>3955.1898662639701</v>
      </c>
      <c r="AT8">
        <v>4134.0360350464898</v>
      </c>
      <c r="AU8">
        <v>4114.2396548185698</v>
      </c>
      <c r="AV8">
        <v>4010.4415837771198</v>
      </c>
      <c r="AW8">
        <v>4026.34656097886</v>
      </c>
      <c r="AX8">
        <v>4150.2877087632096</v>
      </c>
      <c r="AY8">
        <v>4268.8010810594296</v>
      </c>
      <c r="AZ8">
        <v>3852.2221242272899</v>
      </c>
      <c r="BA8">
        <v>3232.1784687120598</v>
      </c>
    </row>
    <row r="9" spans="2:53" x14ac:dyDescent="0.25">
      <c r="B9" t="s">
        <v>7</v>
      </c>
      <c r="C9" s="14">
        <f>Table1[[#This Row],[2014]]/Table2[[#This Row],[2014]]*100</f>
        <v>95.890725313470114</v>
      </c>
      <c r="D9" s="14">
        <f>Table1[[#This Row],[2014]]/Table2[[#This Row],[2014]]*100</f>
        <v>95.890725313470114</v>
      </c>
      <c r="E9" s="14">
        <f>Table1[[#This Row],[2015]]/Table2[[#This Row],[2015]]*100</f>
        <v>94.919853780553026</v>
      </c>
      <c r="F9" s="14">
        <f>Table1[[#This Row],[2015]]/Table2[[#This Row],[2015]]*100</f>
        <v>94.919853780553026</v>
      </c>
      <c r="G9" s="14">
        <f>Table1[[#This Row],[2016]]/Table2[[#This Row],[2016]]*100</f>
        <v>104.7584182368589</v>
      </c>
      <c r="H9" s="14">
        <f>Table1[[#This Row],[2016]]/Table2[[#This Row],[2016]]*100</f>
        <v>104.7584182368589</v>
      </c>
      <c r="I9" s="14">
        <f>Table1[[#This Row],[2017]]/Table2[[#This Row],[2017]]*100</f>
        <v>102.20202365854799</v>
      </c>
      <c r="J9" s="14">
        <f>Table1[[#This Row],[2017]]/Table2[[#This Row],[2017]]*100</f>
        <v>102.20202365854799</v>
      </c>
      <c r="K9" s="14">
        <f>Table1[[#This Row],[2018]]/Table2[[#This Row],[2018]]*100</f>
        <v>114.67736153591794</v>
      </c>
      <c r="L9" s="14">
        <f>Table1[[#This Row],[2018]]/Table2[[#This Row],[2018]]*100</f>
        <v>114.67736153591794</v>
      </c>
      <c r="M9" s="14">
        <f>Table1[[#This Row],[2019]]/Table2[[#This Row],[2019]]*100</f>
        <v>126.43428628961304</v>
      </c>
      <c r="N9" s="14">
        <f>Table1[[#This Row],[2019]]/Table2[[#This Row],[2019]]*100</f>
        <v>126.43428628961304</v>
      </c>
      <c r="O9" s="14">
        <f>Table1[[#This Row],[2020]]/Table2[[#This Row],[2020]]*100</f>
        <v>132.30074569869331</v>
      </c>
      <c r="Q9" s="13"/>
      <c r="R9" s="13"/>
      <c r="S9" s="13"/>
      <c r="AQ9">
        <v>1059.67330232772</v>
      </c>
      <c r="AR9">
        <v>1101.80091496006</v>
      </c>
      <c r="AS9">
        <v>1139.25153789822</v>
      </c>
      <c r="AT9">
        <v>1181.5476971687399</v>
      </c>
      <c r="AU9">
        <v>1225.2422134942699</v>
      </c>
      <c r="AV9">
        <v>1283.89963931687</v>
      </c>
      <c r="AW9">
        <v>1353.8579371697599</v>
      </c>
      <c r="AX9">
        <v>1405.2994615852499</v>
      </c>
      <c r="AY9">
        <v>1445.65745489763</v>
      </c>
      <c r="AZ9">
        <v>1488.6480175597601</v>
      </c>
      <c r="BA9">
        <v>1531.23819514822</v>
      </c>
    </row>
    <row r="10" spans="2:53" x14ac:dyDescent="0.25">
      <c r="B10" t="s">
        <v>8</v>
      </c>
      <c r="C10" s="14">
        <f>Table1[[#This Row],[2014]]/Table2[[#This Row],[2014]]*100</f>
        <v>90.74799889644882</v>
      </c>
      <c r="D10" s="14">
        <f>Table1[[#This Row],[2014]]/Table2[[#This Row],[2014]]*100</f>
        <v>90.74799889644882</v>
      </c>
      <c r="E10" s="14">
        <f>Table1[[#This Row],[2015]]/Table2[[#This Row],[2015]]*100</f>
        <v>89.77141754473891</v>
      </c>
      <c r="F10" s="14">
        <f>Table1[[#This Row],[2015]]/Table2[[#This Row],[2015]]*100</f>
        <v>89.77141754473891</v>
      </c>
      <c r="G10" s="14">
        <f>Table1[[#This Row],[2016]]/Table2[[#This Row],[2016]]*100</f>
        <v>101.81308744665738</v>
      </c>
      <c r="H10" s="14">
        <f>Table1[[#This Row],[2016]]/Table2[[#This Row],[2016]]*100</f>
        <v>101.81308744665738</v>
      </c>
      <c r="I10" s="14">
        <f>Table1[[#This Row],[2017]]/Table2[[#This Row],[2017]]*100</f>
        <v>103.65148402420755</v>
      </c>
      <c r="J10" s="14">
        <f>Table1[[#This Row],[2017]]/Table2[[#This Row],[2017]]*100</f>
        <v>103.65148402420755</v>
      </c>
      <c r="K10" s="14">
        <f>Table1[[#This Row],[2018]]/Table2[[#This Row],[2018]]*100</f>
        <v>124.6744392416731</v>
      </c>
      <c r="L10" s="14">
        <f>Table1[[#This Row],[2018]]/Table2[[#This Row],[2018]]*100</f>
        <v>124.6744392416731</v>
      </c>
      <c r="M10" s="14">
        <f>Table1[[#This Row],[2019]]/Table2[[#This Row],[2019]]*100</f>
        <v>143.82676067561911</v>
      </c>
      <c r="N10" s="14">
        <f>Table1[[#This Row],[2019]]/Table2[[#This Row],[2019]]*100</f>
        <v>143.82676067561911</v>
      </c>
      <c r="O10" s="14">
        <f>Table1[[#This Row],[2020]]/Table2[[#This Row],[2020]]*100</f>
        <v>156.20139180970466</v>
      </c>
      <c r="Q10" s="13"/>
      <c r="R10" s="13"/>
      <c r="S10" s="13"/>
      <c r="AQ10">
        <v>1309.69795616172</v>
      </c>
      <c r="AR10">
        <v>1205.0855300476801</v>
      </c>
      <c r="AS10">
        <v>1266.6318859693399</v>
      </c>
      <c r="AT10">
        <v>1473.29430324495</v>
      </c>
      <c r="AU10">
        <v>1587.76827569377</v>
      </c>
      <c r="AV10">
        <v>1548.2508250380299</v>
      </c>
      <c r="AW10">
        <v>1364.1899780013</v>
      </c>
      <c r="AX10">
        <v>1327.80901567208</v>
      </c>
      <c r="AY10">
        <v>1513.89899137161</v>
      </c>
      <c r="AZ10">
        <v>1610.7729849207301</v>
      </c>
      <c r="BA10">
        <v>1450.1604988433501</v>
      </c>
    </row>
    <row r="11" spans="2:53" s="1" customFormat="1" x14ac:dyDescent="0.25">
      <c r="B11" s="1" t="s">
        <v>9</v>
      </c>
      <c r="C11" s="13">
        <f>Table1[[#This Row],[2014]]/Table2[[#This Row],[2014]]*100</f>
        <v>92.785570753472868</v>
      </c>
      <c r="D11" s="13">
        <f>Table1[[#This Row],[2014]]/Table2[[#This Row],[2014]]*100</f>
        <v>92.785570753472868</v>
      </c>
      <c r="E11" s="13">
        <f>Table1[[#This Row],[2015]]/Table2[[#This Row],[2015]]*100</f>
        <v>99.055151916279556</v>
      </c>
      <c r="F11" s="13">
        <f>Table1[[#This Row],[2015]]/Table2[[#This Row],[2015]]*100</f>
        <v>99.055151916279556</v>
      </c>
      <c r="G11" s="13">
        <f>Table1[[#This Row],[2016]]/Table2[[#This Row],[2016]]*100</f>
        <v>98.483132568227205</v>
      </c>
      <c r="H11" s="13">
        <f>Table1[[#This Row],[2016]]/Table2[[#This Row],[2016]]*100</f>
        <v>98.483132568227205</v>
      </c>
      <c r="I11" s="13">
        <f>Table1[[#This Row],[2017]]/Table2[[#This Row],[2017]]*100</f>
        <v>102.47060967597645</v>
      </c>
      <c r="J11" s="13">
        <f>Table1[[#This Row],[2017]]/Table2[[#This Row],[2017]]*100</f>
        <v>102.47060967597645</v>
      </c>
      <c r="K11" s="13">
        <f>Table1[[#This Row],[2018]]/Table2[[#This Row],[2018]]*100</f>
        <v>107.65534790486753</v>
      </c>
      <c r="L11" s="13">
        <f>Table1[[#This Row],[2018]]/Table2[[#This Row],[2018]]*100</f>
        <v>107.65534790486753</v>
      </c>
      <c r="M11" s="13">
        <f>Table1[[#This Row],[2019]]/Table2[[#This Row],[2019]]*100</f>
        <v>108.13090838491988</v>
      </c>
      <c r="N11" s="13">
        <f>Table1[[#This Row],[2019]]/Table2[[#This Row],[2019]]*100</f>
        <v>108.13090838491988</v>
      </c>
      <c r="O11" s="13">
        <f>Table1[[#This Row],[2020]]/Table2[[#This Row],[2020]]*100</f>
        <v>114.38090364924282</v>
      </c>
      <c r="Q11" s="13"/>
      <c r="R11" s="13"/>
      <c r="S11" s="13"/>
    </row>
    <row r="12" spans="2:53" x14ac:dyDescent="0.25">
      <c r="B12" t="s">
        <v>10</v>
      </c>
      <c r="C12" s="14">
        <f>Table1[[#This Row],[2014]]/Table2[[#This Row],[2014]]*100</f>
        <v>89.655356268289594</v>
      </c>
      <c r="D12" s="14">
        <f>Table1[[#This Row],[2014]]/Table2[[#This Row],[2014]]*100</f>
        <v>89.655356268289594</v>
      </c>
      <c r="E12" s="14">
        <f>Table1[[#This Row],[2015]]/Table2[[#This Row],[2015]]*100</f>
        <v>103.49439327524412</v>
      </c>
      <c r="F12" s="14">
        <f>Table1[[#This Row],[2015]]/Table2[[#This Row],[2015]]*100</f>
        <v>103.49439327524412</v>
      </c>
      <c r="G12" s="14">
        <f>Table1[[#This Row],[2016]]/Table2[[#This Row],[2016]]*100</f>
        <v>101.83055283709001</v>
      </c>
      <c r="H12" s="14">
        <f>Table1[[#This Row],[2016]]/Table2[[#This Row],[2016]]*100</f>
        <v>101.83055283709001</v>
      </c>
      <c r="I12" s="14">
        <f>Table1[[#This Row],[2017]]/Table2[[#This Row],[2017]]*100</f>
        <v>108.60412649258981</v>
      </c>
      <c r="J12" s="14">
        <f>Table1[[#This Row],[2017]]/Table2[[#This Row],[2017]]*100</f>
        <v>108.60412649258981</v>
      </c>
      <c r="K12" s="14">
        <f>Table1[[#This Row],[2018]]/Table2[[#This Row],[2018]]*100</f>
        <v>135.98563039384078</v>
      </c>
      <c r="L12" s="14">
        <f>Table1[[#This Row],[2018]]/Table2[[#This Row],[2018]]*100</f>
        <v>135.98563039384078</v>
      </c>
      <c r="M12" s="14">
        <f>Table1[[#This Row],[2019]]/Table2[[#This Row],[2019]]*100</f>
        <v>136.46999811491963</v>
      </c>
      <c r="N12" s="14">
        <f>Table1[[#This Row],[2019]]/Table2[[#This Row],[2019]]*100</f>
        <v>136.46999811491963</v>
      </c>
      <c r="O12" s="14">
        <f>Table1[[#This Row],[2020]]/Table2[[#This Row],[2020]]*100</f>
        <v>149.55500369181883</v>
      </c>
      <c r="Q12" s="13"/>
      <c r="R12" s="13"/>
      <c r="S12" s="13"/>
    </row>
    <row r="13" spans="2:53" x14ac:dyDescent="0.25">
      <c r="B13" t="s">
        <v>11</v>
      </c>
      <c r="C13" s="14">
        <f>Table1[[#This Row],[2014]]/Table2[[#This Row],[2014]]*100</f>
        <v>95.756043926670756</v>
      </c>
      <c r="D13" s="14">
        <f>Table1[[#This Row],[2014]]/Table2[[#This Row],[2014]]*100</f>
        <v>95.756043926670756</v>
      </c>
      <c r="E13" s="14">
        <f>Table1[[#This Row],[2015]]/Table2[[#This Row],[2015]]*100</f>
        <v>101.73903603477538</v>
      </c>
      <c r="F13" s="14">
        <f>Table1[[#This Row],[2015]]/Table2[[#This Row],[2015]]*100</f>
        <v>101.73903603477538</v>
      </c>
      <c r="G13" s="14">
        <f>Table1[[#This Row],[2016]]/Table2[[#This Row],[2016]]*100</f>
        <v>98.875311553391725</v>
      </c>
      <c r="H13" s="14">
        <f>Table1[[#This Row],[2016]]/Table2[[#This Row],[2016]]*100</f>
        <v>98.875311553391725</v>
      </c>
      <c r="I13" s="14">
        <f>Table1[[#This Row],[2017]]/Table2[[#This Row],[2017]]*100</f>
        <v>103.04405831106516</v>
      </c>
      <c r="J13" s="14">
        <f>Table1[[#This Row],[2017]]/Table2[[#This Row],[2017]]*100</f>
        <v>103.04405831106516</v>
      </c>
      <c r="K13" s="14">
        <f>Table1[[#This Row],[2018]]/Table2[[#This Row],[2018]]*100</f>
        <v>107.5430381695832</v>
      </c>
      <c r="L13" s="14">
        <f>Table1[[#This Row],[2018]]/Table2[[#This Row],[2018]]*100</f>
        <v>107.5430381695832</v>
      </c>
      <c r="M13" s="14">
        <f>Table1[[#This Row],[2019]]/Table2[[#This Row],[2019]]*100</f>
        <v>109.38803759764315</v>
      </c>
      <c r="N13" s="14">
        <f>Table1[[#This Row],[2019]]/Table2[[#This Row],[2019]]*100</f>
        <v>109.38803759764315</v>
      </c>
      <c r="O13" s="14">
        <f>Table1[[#This Row],[2020]]/Table2[[#This Row],[2020]]*100</f>
        <v>119.27667343279103</v>
      </c>
      <c r="Q13" s="13"/>
      <c r="R13" s="13"/>
      <c r="S13" s="13"/>
    </row>
    <row r="14" spans="2:53" x14ac:dyDescent="0.25">
      <c r="B14" t="s">
        <v>12</v>
      </c>
      <c r="C14" s="14">
        <f>Table1[[#This Row],[2014]]/Table2[[#This Row],[2014]]*100</f>
        <v>91.954496064305076</v>
      </c>
      <c r="D14" s="14">
        <f>Table1[[#This Row],[2014]]/Table2[[#This Row],[2014]]*100</f>
        <v>91.954496064305076</v>
      </c>
      <c r="E14" s="14">
        <f>Table1[[#This Row],[2015]]/Table2[[#This Row],[2015]]*100</f>
        <v>97.030913345639092</v>
      </c>
      <c r="F14" s="14">
        <f>Table1[[#This Row],[2015]]/Table2[[#This Row],[2015]]*100</f>
        <v>97.030913345639092</v>
      </c>
      <c r="G14" s="14">
        <f>Table1[[#This Row],[2016]]/Table2[[#This Row],[2016]]*100</f>
        <v>97.411675107421758</v>
      </c>
      <c r="H14" s="14">
        <f>Table1[[#This Row],[2016]]/Table2[[#This Row],[2016]]*100</f>
        <v>97.411675107421758</v>
      </c>
      <c r="I14" s="14">
        <f>Table1[[#This Row],[2017]]/Table2[[#This Row],[2017]]*100</f>
        <v>102.29594550664154</v>
      </c>
      <c r="J14" s="14">
        <f>Table1[[#This Row],[2017]]/Table2[[#This Row],[2017]]*100</f>
        <v>102.29594550664154</v>
      </c>
      <c r="K14" s="14">
        <f>Table1[[#This Row],[2018]]/Table2[[#This Row],[2018]]*100</f>
        <v>111.52738950185486</v>
      </c>
      <c r="L14" s="14">
        <f>Table1[[#This Row],[2018]]/Table2[[#This Row],[2018]]*100</f>
        <v>111.52738950185486</v>
      </c>
      <c r="M14" s="14">
        <f>Table1[[#This Row],[2019]]/Table2[[#This Row],[2019]]*100</f>
        <v>115.00433251114276</v>
      </c>
      <c r="N14" s="14">
        <f>Table1[[#This Row],[2019]]/Table2[[#This Row],[2019]]*100</f>
        <v>115.00433251114276</v>
      </c>
      <c r="O14" s="14">
        <f>Table1[[#This Row],[2020]]/Table2[[#This Row],[2020]]*100</f>
        <v>116.38275658690019</v>
      </c>
      <c r="Q14" s="13"/>
      <c r="R14" s="13"/>
      <c r="S14" s="13"/>
    </row>
    <row r="15" spans="2:53" x14ac:dyDescent="0.25">
      <c r="B15" t="s">
        <v>13</v>
      </c>
      <c r="C15" s="14">
        <f>Table1[[#This Row],[2014]]/Table2[[#This Row],[2014]]*100</f>
        <v>87.293057557473816</v>
      </c>
      <c r="D15" s="14">
        <f>Table1[[#This Row],[2014]]/Table2[[#This Row],[2014]]*100</f>
        <v>87.293057557473816</v>
      </c>
      <c r="E15" s="14">
        <f>Table1[[#This Row],[2015]]/Table2[[#This Row],[2015]]*100</f>
        <v>93.373774580245922</v>
      </c>
      <c r="F15" s="14">
        <f>Table1[[#This Row],[2015]]/Table2[[#This Row],[2015]]*100</f>
        <v>93.373774580245922</v>
      </c>
      <c r="G15" s="14">
        <f>Table1[[#This Row],[2016]]/Table2[[#This Row],[2016]]*100</f>
        <v>96.084669678651224</v>
      </c>
      <c r="H15" s="14">
        <f>Table1[[#This Row],[2016]]/Table2[[#This Row],[2016]]*100</f>
        <v>96.084669678651224</v>
      </c>
      <c r="I15" s="14">
        <f>Table1[[#This Row],[2017]]/Table2[[#This Row],[2017]]*100</f>
        <v>102.90042053263555</v>
      </c>
      <c r="J15" s="14">
        <f>Table1[[#This Row],[2017]]/Table2[[#This Row],[2017]]*100</f>
        <v>102.90042053263555</v>
      </c>
      <c r="K15" s="14">
        <f>Table1[[#This Row],[2018]]/Table2[[#This Row],[2018]]*100</f>
        <v>106.7241821876224</v>
      </c>
      <c r="L15" s="14">
        <f>Table1[[#This Row],[2018]]/Table2[[#This Row],[2018]]*100</f>
        <v>106.7241821876224</v>
      </c>
      <c r="M15" s="14">
        <f>Table1[[#This Row],[2019]]/Table2[[#This Row],[2019]]*100</f>
        <v>104.71644586030003</v>
      </c>
      <c r="N15" s="14">
        <f>Table1[[#This Row],[2019]]/Table2[[#This Row],[2019]]*100</f>
        <v>104.71644586030003</v>
      </c>
      <c r="O15" s="14">
        <f>Table1[[#This Row],[2020]]/Table2[[#This Row],[2020]]*100</f>
        <v>106.44257166626964</v>
      </c>
      <c r="Q15" s="13"/>
      <c r="R15" s="13"/>
      <c r="S15" s="13"/>
    </row>
    <row r="16" spans="2:53" x14ac:dyDescent="0.25">
      <c r="B16" t="s">
        <v>14</v>
      </c>
      <c r="C16" s="14">
        <f>Table1[[#This Row],[2014]]/Table2[[#This Row],[2014]]*100</f>
        <v>91.730049367064694</v>
      </c>
      <c r="D16" s="14">
        <f>Table1[[#This Row],[2014]]/Table2[[#This Row],[2014]]*100</f>
        <v>91.730049367064694</v>
      </c>
      <c r="E16" s="14">
        <f>Table1[[#This Row],[2015]]/Table2[[#This Row],[2015]]*100</f>
        <v>96.789897877528659</v>
      </c>
      <c r="F16" s="14">
        <f>Table1[[#This Row],[2015]]/Table2[[#This Row],[2015]]*100</f>
        <v>96.789897877528659</v>
      </c>
      <c r="G16" s="14">
        <f>Table1[[#This Row],[2016]]/Table2[[#This Row],[2016]]*100</f>
        <v>97.967458058482066</v>
      </c>
      <c r="H16" s="14">
        <f>Table1[[#This Row],[2016]]/Table2[[#This Row],[2016]]*100</f>
        <v>97.967458058482066</v>
      </c>
      <c r="I16" s="14">
        <f>Table1[[#This Row],[2017]]/Table2[[#This Row],[2017]]*100</f>
        <v>99.504986286778433</v>
      </c>
      <c r="J16" s="14">
        <f>Table1[[#This Row],[2017]]/Table2[[#This Row],[2017]]*100</f>
        <v>99.504986286778433</v>
      </c>
      <c r="K16" s="14">
        <f>Table1[[#This Row],[2018]]/Table2[[#This Row],[2018]]*100</f>
        <v>101.87422458332864</v>
      </c>
      <c r="L16" s="14">
        <f>Table1[[#This Row],[2018]]/Table2[[#This Row],[2018]]*100</f>
        <v>101.87422458332864</v>
      </c>
      <c r="M16" s="14">
        <f>Table1[[#This Row],[2019]]/Table2[[#This Row],[2019]]*100</f>
        <v>98.769118373850944</v>
      </c>
      <c r="N16" s="14">
        <f>Table1[[#This Row],[2019]]/Table2[[#This Row],[2019]]*100</f>
        <v>98.769118373850944</v>
      </c>
      <c r="O16" s="14">
        <f>Table1[[#This Row],[2020]]/Table2[[#This Row],[2020]]*100</f>
        <v>96.46910755611195</v>
      </c>
      <c r="Q16" s="13"/>
      <c r="R16" s="13"/>
      <c r="S16" s="13"/>
    </row>
    <row r="17" spans="2:53" s="1" customFormat="1" x14ac:dyDescent="0.25">
      <c r="B17" s="1" t="s">
        <v>15</v>
      </c>
      <c r="C17" s="13">
        <f>Table1[[#This Row],[2014]]/Table2[[#This Row],[2014]]*100</f>
        <v>118.96011396112283</v>
      </c>
      <c r="D17" s="13">
        <f>Table1[[#This Row],[2014]]/Table2[[#This Row],[2014]]*100</f>
        <v>118.96011396112283</v>
      </c>
      <c r="E17" s="13">
        <f>Table1[[#This Row],[2015]]/Table2[[#This Row],[2015]]*100</f>
        <v>93.227730665220861</v>
      </c>
      <c r="F17" s="13">
        <f>Table1[[#This Row],[2015]]/Table2[[#This Row],[2015]]*100</f>
        <v>93.227730665220861</v>
      </c>
      <c r="G17" s="13">
        <f>Table1[[#This Row],[2016]]/Table2[[#This Row],[2016]]*100</f>
        <v>99.726400290558146</v>
      </c>
      <c r="H17" s="13">
        <f>Table1[[#This Row],[2016]]/Table2[[#This Row],[2016]]*100</f>
        <v>99.726400290558146</v>
      </c>
      <c r="I17" s="13">
        <f>Table1[[#This Row],[2017]]/Table2[[#This Row],[2017]]*100</f>
        <v>101.52445448937561</v>
      </c>
      <c r="J17" s="13">
        <f>Table1[[#This Row],[2017]]/Table2[[#This Row],[2017]]*100</f>
        <v>101.52445448937561</v>
      </c>
      <c r="K17" s="13">
        <f>Table1[[#This Row],[2018]]/Table2[[#This Row],[2018]]*100</f>
        <v>104.31888606606408</v>
      </c>
      <c r="L17" s="13">
        <f>Table1[[#This Row],[2018]]/Table2[[#This Row],[2018]]*100</f>
        <v>104.31888606606408</v>
      </c>
      <c r="M17" s="13">
        <f>Table1[[#This Row],[2019]]/Table2[[#This Row],[2019]]*100</f>
        <v>106.7943946730052</v>
      </c>
      <c r="N17" s="13">
        <f>Table1[[#This Row],[2019]]/Table2[[#This Row],[2019]]*100</f>
        <v>106.7943946730052</v>
      </c>
      <c r="O17" s="13">
        <f>Table1[[#This Row],[2020]]/Table2[[#This Row],[2020]]*100</f>
        <v>110.90714828652341</v>
      </c>
      <c r="Q17" s="13"/>
      <c r="R17" s="13"/>
      <c r="S17" s="13"/>
      <c r="AQ17" s="1">
        <v>32506.276875042633</v>
      </c>
      <c r="AR17" s="1">
        <v>29997.808587078871</v>
      </c>
      <c r="AS17" s="1">
        <v>29772.781327787507</v>
      </c>
      <c r="AT17" s="1">
        <v>30514.221877429489</v>
      </c>
      <c r="AU17" s="1">
        <v>35084.613890844397</v>
      </c>
      <c r="AV17" s="1">
        <v>32540.160534123137</v>
      </c>
      <c r="AW17" s="1">
        <v>29984.715583487497</v>
      </c>
      <c r="AX17" s="1">
        <v>28821.202739780725</v>
      </c>
      <c r="AY17" s="1">
        <v>34991.054523912964</v>
      </c>
      <c r="AZ17" s="1">
        <v>33038.92629704695</v>
      </c>
      <c r="BA17" s="1">
        <v>31831.7796685539</v>
      </c>
    </row>
    <row r="18" spans="2:53" x14ac:dyDescent="0.25">
      <c r="B18" t="s">
        <v>16</v>
      </c>
      <c r="C18" s="14">
        <f>Table1[[#This Row],[2014]]/Table2[[#This Row],[2014]]*100</f>
        <v>121.0091082537524</v>
      </c>
      <c r="D18" s="14">
        <f>Table1[[#This Row],[2014]]/Table2[[#This Row],[2014]]*100</f>
        <v>121.0091082537524</v>
      </c>
      <c r="E18" s="14">
        <f>Table1[[#This Row],[2015]]/Table2[[#This Row],[2015]]*100</f>
        <v>92.838801441739832</v>
      </c>
      <c r="F18" s="14">
        <f>Table1[[#This Row],[2015]]/Table2[[#This Row],[2015]]*100</f>
        <v>92.838801441739832</v>
      </c>
      <c r="G18" s="14">
        <f>Table1[[#This Row],[2016]]/Table2[[#This Row],[2016]]*100</f>
        <v>98.925601900300293</v>
      </c>
      <c r="H18" s="14">
        <f>Table1[[#This Row],[2016]]/Table2[[#This Row],[2016]]*100</f>
        <v>98.925601900300293</v>
      </c>
      <c r="I18" s="14">
        <f>Table1[[#This Row],[2017]]/Table2[[#This Row],[2017]]*100</f>
        <v>102.25038196746688</v>
      </c>
      <c r="J18" s="14">
        <f>Table1[[#This Row],[2017]]/Table2[[#This Row],[2017]]*100</f>
        <v>102.25038196746688</v>
      </c>
      <c r="K18" s="14">
        <f>Table1[[#This Row],[2018]]/Table2[[#This Row],[2018]]*100</f>
        <v>104.05194448976954</v>
      </c>
      <c r="L18" s="14">
        <f>Table1[[#This Row],[2018]]/Table2[[#This Row],[2018]]*100</f>
        <v>104.05194448976954</v>
      </c>
      <c r="M18" s="14">
        <f>Table1[[#This Row],[2019]]/Table2[[#This Row],[2019]]*100</f>
        <v>105.683641601381</v>
      </c>
      <c r="N18" s="14">
        <f>Table1[[#This Row],[2019]]/Table2[[#This Row],[2019]]*100</f>
        <v>105.683641601381</v>
      </c>
      <c r="O18" s="14">
        <f>Table1[[#This Row],[2020]]/Table2[[#This Row],[2020]]*100</f>
        <v>109.26351092600086</v>
      </c>
      <c r="Q18" s="13"/>
      <c r="R18" s="13"/>
      <c r="S18" s="13"/>
      <c r="AQ18">
        <v>8945.9897305981594</v>
      </c>
      <c r="AR18">
        <v>6437.4458477965736</v>
      </c>
      <c r="AS18">
        <v>5936.1381077740198</v>
      </c>
      <c r="AT18">
        <v>6667.4837219634719</v>
      </c>
      <c r="AU18">
        <v>9637.6877025674476</v>
      </c>
      <c r="AV18">
        <v>7020.2066949976561</v>
      </c>
      <c r="AW18">
        <v>5837.074196563859</v>
      </c>
      <c r="AX18">
        <v>6837.0871628925051</v>
      </c>
      <c r="AY18">
        <v>9872.6779713596734</v>
      </c>
      <c r="AZ18">
        <v>7208.323011030343</v>
      </c>
      <c r="BA18">
        <v>5675.9809406619315</v>
      </c>
    </row>
    <row r="19" spans="2:53" x14ac:dyDescent="0.25">
      <c r="B19" t="s">
        <v>17</v>
      </c>
      <c r="C19" s="14">
        <f>Table1[[#This Row],[2014]]/Table2[[#This Row],[2014]]*100</f>
        <v>117.11232197301594</v>
      </c>
      <c r="D19" s="14">
        <f>Table1[[#This Row],[2014]]/Table2[[#This Row],[2014]]*100</f>
        <v>117.11232197301594</v>
      </c>
      <c r="E19" s="14">
        <f>Table1[[#This Row],[2015]]/Table2[[#This Row],[2015]]*100</f>
        <v>93.426885993011638</v>
      </c>
      <c r="F19" s="14">
        <f>Table1[[#This Row],[2015]]/Table2[[#This Row],[2015]]*100</f>
        <v>93.426885993011638</v>
      </c>
      <c r="G19" s="14">
        <f>Table1[[#This Row],[2016]]/Table2[[#This Row],[2016]]*100</f>
        <v>100.25684790713596</v>
      </c>
      <c r="H19" s="14">
        <f>Table1[[#This Row],[2016]]/Table2[[#This Row],[2016]]*100</f>
        <v>100.25684790713596</v>
      </c>
      <c r="I19" s="14">
        <f>Table1[[#This Row],[2017]]/Table2[[#This Row],[2017]]*100</f>
        <v>101.57852662999112</v>
      </c>
      <c r="J19" s="14">
        <f>Table1[[#This Row],[2017]]/Table2[[#This Row],[2017]]*100</f>
        <v>101.57852662999112</v>
      </c>
      <c r="K19" s="14">
        <f>Table1[[#This Row],[2018]]/Table2[[#This Row],[2018]]*100</f>
        <v>107.55966667200403</v>
      </c>
      <c r="L19" s="14">
        <f>Table1[[#This Row],[2018]]/Table2[[#This Row],[2018]]*100</f>
        <v>107.55966667200403</v>
      </c>
      <c r="M19" s="14">
        <f>Table1[[#This Row],[2019]]/Table2[[#This Row],[2019]]*100</f>
        <v>116.11798376297087</v>
      </c>
      <c r="N19" s="14">
        <f>Table1[[#This Row],[2019]]/Table2[[#This Row],[2019]]*100</f>
        <v>116.11798376297087</v>
      </c>
      <c r="O19" s="14">
        <f>Table1[[#This Row],[2020]]/Table2[[#This Row],[2020]]*100</f>
        <v>123.04951929065876</v>
      </c>
      <c r="Q19" s="13"/>
      <c r="R19" s="13"/>
      <c r="S19" s="13"/>
      <c r="AQ19">
        <v>7783.5677140210055</v>
      </c>
      <c r="AR19">
        <v>8082.0517839264285</v>
      </c>
      <c r="AS19">
        <v>8248.6418143817955</v>
      </c>
      <c r="AT19">
        <v>8183.4146391958757</v>
      </c>
      <c r="AU19">
        <v>8512.044851809791</v>
      </c>
      <c r="AV19">
        <v>8881.8413238642534</v>
      </c>
      <c r="AW19">
        <v>8420.4957705684792</v>
      </c>
      <c r="AX19">
        <v>7555.3437793973899</v>
      </c>
      <c r="AY19">
        <v>8852.7530968506944</v>
      </c>
      <c r="AZ19">
        <v>9411.3643773648455</v>
      </c>
      <c r="BA19">
        <v>9395.5142697266019</v>
      </c>
    </row>
    <row r="20" spans="2:53" x14ac:dyDescent="0.25">
      <c r="B20" t="s">
        <v>18</v>
      </c>
      <c r="C20" s="14">
        <f>Table1[[#This Row],[2014]]/Table2[[#This Row],[2014]]*100</f>
        <v>120.28373262295035</v>
      </c>
      <c r="D20" s="14">
        <f>Table1[[#This Row],[2014]]/Table2[[#This Row],[2014]]*100</f>
        <v>120.28373262295035</v>
      </c>
      <c r="E20" s="14">
        <f>Table1[[#This Row],[2015]]/Table2[[#This Row],[2015]]*100</f>
        <v>91.727048876089796</v>
      </c>
      <c r="F20" s="14">
        <f>Table1[[#This Row],[2015]]/Table2[[#This Row],[2015]]*100</f>
        <v>91.727048876089796</v>
      </c>
      <c r="G20" s="14">
        <f>Table1[[#This Row],[2016]]/Table2[[#This Row],[2016]]*100</f>
        <v>99.166763315067143</v>
      </c>
      <c r="H20" s="14">
        <f>Table1[[#This Row],[2016]]/Table2[[#This Row],[2016]]*100</f>
        <v>99.166763315067143</v>
      </c>
      <c r="I20" s="14">
        <f>Table1[[#This Row],[2017]]/Table2[[#This Row],[2017]]*100</f>
        <v>102.1968861116934</v>
      </c>
      <c r="J20" s="14">
        <f>Table1[[#This Row],[2017]]/Table2[[#This Row],[2017]]*100</f>
        <v>102.1968861116934</v>
      </c>
      <c r="K20" s="14">
        <f>Table1[[#This Row],[2018]]/Table2[[#This Row],[2018]]*100</f>
        <v>106.107201091131</v>
      </c>
      <c r="L20" s="14">
        <f>Table1[[#This Row],[2018]]/Table2[[#This Row],[2018]]*100</f>
        <v>106.107201091131</v>
      </c>
      <c r="M20" s="14">
        <f>Table1[[#This Row],[2019]]/Table2[[#This Row],[2019]]*100</f>
        <v>109.82063685306341</v>
      </c>
      <c r="N20" s="14">
        <f>Table1[[#This Row],[2019]]/Table2[[#This Row],[2019]]*100</f>
        <v>109.82063685306341</v>
      </c>
      <c r="O20" s="14">
        <f>Table1[[#This Row],[2020]]/Table2[[#This Row],[2020]]*100</f>
        <v>113.56817398803631</v>
      </c>
      <c r="Q20" s="13"/>
      <c r="R20" s="13"/>
      <c r="S20" s="13"/>
      <c r="AQ20">
        <v>13789.818774914975</v>
      </c>
      <c r="AR20">
        <v>13398.181715995239</v>
      </c>
      <c r="AS20">
        <v>13459.158927423172</v>
      </c>
      <c r="AT20">
        <v>13541.707110968859</v>
      </c>
      <c r="AU20">
        <v>14772.198423816697</v>
      </c>
      <c r="AV20">
        <v>14394.978039378844</v>
      </c>
      <c r="AW20">
        <v>13603.864427443226</v>
      </c>
      <c r="AX20">
        <v>12772.741552341644</v>
      </c>
      <c r="AY20">
        <v>13983.809911665028</v>
      </c>
      <c r="AZ20">
        <v>14036.137227128509</v>
      </c>
      <c r="BA20">
        <v>14508.361241138757</v>
      </c>
    </row>
    <row r="21" spans="2:53" x14ac:dyDescent="0.25">
      <c r="B21" t="s">
        <v>19</v>
      </c>
      <c r="C21" s="14">
        <f>Table1[[#This Row],[2014]]/Table2[[#This Row],[2014]]*100</f>
        <v>153.2650719021226</v>
      </c>
      <c r="D21" s="14">
        <f>Table1[[#This Row],[2014]]/Table2[[#This Row],[2014]]*100</f>
        <v>153.2650719021226</v>
      </c>
      <c r="E21" s="14">
        <f>Table1[[#This Row],[2015]]/Table2[[#This Row],[2015]]*100</f>
        <v>121.23830271101448</v>
      </c>
      <c r="F21" s="14">
        <f>Table1[[#This Row],[2015]]/Table2[[#This Row],[2015]]*100</f>
        <v>121.23830271101448</v>
      </c>
      <c r="G21" s="14">
        <f>Table1[[#This Row],[2016]]/Table2[[#This Row],[2016]]*100</f>
        <v>115.06943069459736</v>
      </c>
      <c r="H21" s="14">
        <f>Table1[[#This Row],[2016]]/Table2[[#This Row],[2016]]*100</f>
        <v>115.06943069459736</v>
      </c>
      <c r="I21" s="14">
        <f>Table1[[#This Row],[2017]]/Table2[[#This Row],[2017]]*100</f>
        <v>91.817248563449326</v>
      </c>
      <c r="J21" s="14">
        <f>Table1[[#This Row],[2017]]/Table2[[#This Row],[2017]]*100</f>
        <v>91.817248563449326</v>
      </c>
      <c r="K21" s="14">
        <f>Table1[[#This Row],[2018]]/Table2[[#This Row],[2018]]*100</f>
        <v>96.87744292643832</v>
      </c>
      <c r="L21" s="14">
        <f>Table1[[#This Row],[2018]]/Table2[[#This Row],[2018]]*100</f>
        <v>96.87744292643832</v>
      </c>
      <c r="M21" s="14">
        <f>Table1[[#This Row],[2019]]/Table2[[#This Row],[2019]]*100</f>
        <v>103.42911074079252</v>
      </c>
      <c r="N21" s="14">
        <f>Table1[[#This Row],[2019]]/Table2[[#This Row],[2019]]*100</f>
        <v>103.42911074079252</v>
      </c>
      <c r="O21" s="14">
        <f>Table1[[#This Row],[2020]]/Table2[[#This Row],[2020]]*100</f>
        <v>97.253123088777272</v>
      </c>
      <c r="Q21" s="13"/>
      <c r="R21" s="13"/>
      <c r="S21" s="13"/>
      <c r="AQ21">
        <v>1986.9006555084909</v>
      </c>
      <c r="AR21">
        <v>2080.1292393606277</v>
      </c>
      <c r="AS21">
        <v>2128.8424782085181</v>
      </c>
      <c r="AT21">
        <v>2121.6164053012817</v>
      </c>
      <c r="AU21">
        <v>2162.6829126504635</v>
      </c>
      <c r="AV21">
        <v>2243.1344758823848</v>
      </c>
      <c r="AW21">
        <v>2123.281188911933</v>
      </c>
      <c r="AX21">
        <v>1656.0302451491864</v>
      </c>
      <c r="AY21">
        <v>2281.813544037569</v>
      </c>
      <c r="AZ21">
        <v>2383.1016815232479</v>
      </c>
      <c r="BA21">
        <v>2251.9232170266109</v>
      </c>
    </row>
    <row r="22" spans="2:53" x14ac:dyDescent="0.25">
      <c r="B22" t="s">
        <v>20</v>
      </c>
      <c r="C22" s="14">
        <f>Table1[[#This Row],[2014]]/Table2[[#This Row],[2014]]*100</f>
        <v>109.39617713467015</v>
      </c>
      <c r="D22" s="14">
        <f>Table1[[#This Row],[2014]]/Table2[[#This Row],[2014]]*100</f>
        <v>109.39617713467015</v>
      </c>
      <c r="E22" s="14">
        <f>Table1[[#This Row],[2015]]/Table2[[#This Row],[2015]]*100</f>
        <v>89.476392747142285</v>
      </c>
      <c r="F22" s="14">
        <f>Table1[[#This Row],[2015]]/Table2[[#This Row],[2015]]*100</f>
        <v>89.476392747142285</v>
      </c>
      <c r="G22" s="14">
        <f>Table1[[#This Row],[2016]]/Table2[[#This Row],[2016]]*100</f>
        <v>98.348914666135371</v>
      </c>
      <c r="H22" s="14">
        <f>Table1[[#This Row],[2016]]/Table2[[#This Row],[2016]]*100</f>
        <v>98.348914666135371</v>
      </c>
      <c r="I22" s="14">
        <f>Table1[[#This Row],[2017]]/Table2[[#This Row],[2017]]*100</f>
        <v>102.7032308382697</v>
      </c>
      <c r="J22" s="14">
        <f>Table1[[#This Row],[2017]]/Table2[[#This Row],[2017]]*100</f>
        <v>102.7032308382697</v>
      </c>
      <c r="K22" s="14">
        <f>Table1[[#This Row],[2018]]/Table2[[#This Row],[2018]]*100</f>
        <v>106.08986404829226</v>
      </c>
      <c r="L22" s="14">
        <f>Table1[[#This Row],[2018]]/Table2[[#This Row],[2018]]*100</f>
        <v>106.08986404829226</v>
      </c>
      <c r="M22" s="14">
        <f>Table1[[#This Row],[2019]]/Table2[[#This Row],[2019]]*100</f>
        <v>106.85434321264631</v>
      </c>
      <c r="N22" s="14">
        <f>Table1[[#This Row],[2019]]/Table2[[#This Row],[2019]]*100</f>
        <v>106.85434321264631</v>
      </c>
      <c r="O22" s="14">
        <f>Table1[[#This Row],[2020]]/Table2[[#This Row],[2020]]*100</f>
        <v>109.85257629632935</v>
      </c>
      <c r="Q22" s="13"/>
      <c r="R22" s="13"/>
      <c r="S22" s="13"/>
    </row>
    <row r="23" spans="2:53" x14ac:dyDescent="0.25">
      <c r="B23" t="s">
        <v>21</v>
      </c>
      <c r="C23" s="14">
        <f>Table1[[#This Row],[2014]]/Table2[[#This Row],[2014]]*100</f>
        <v>119.96381439259243</v>
      </c>
      <c r="D23" s="14">
        <f>Table1[[#This Row],[2014]]/Table2[[#This Row],[2014]]*100</f>
        <v>119.96381439259243</v>
      </c>
      <c r="E23" s="14">
        <f>Table1[[#This Row],[2015]]/Table2[[#This Row],[2015]]*100</f>
        <v>94.664933211932208</v>
      </c>
      <c r="F23" s="14">
        <f>Table1[[#This Row],[2015]]/Table2[[#This Row],[2015]]*100</f>
        <v>94.664933211932208</v>
      </c>
      <c r="G23" s="14">
        <f>Table1[[#This Row],[2016]]/Table2[[#This Row],[2016]]*100</f>
        <v>100.46864163172742</v>
      </c>
      <c r="H23" s="14">
        <f>Table1[[#This Row],[2016]]/Table2[[#This Row],[2016]]*100</f>
        <v>100.46864163172742</v>
      </c>
      <c r="I23" s="14">
        <f>Table1[[#This Row],[2017]]/Table2[[#This Row],[2017]]*100</f>
        <v>101.59899083818829</v>
      </c>
      <c r="J23" s="14">
        <f>Table1[[#This Row],[2017]]/Table2[[#This Row],[2017]]*100</f>
        <v>101.59899083818829</v>
      </c>
      <c r="K23" s="14">
        <f>Table1[[#This Row],[2018]]/Table2[[#This Row],[2018]]*100</f>
        <v>103.73248049109753</v>
      </c>
      <c r="L23" s="14">
        <f>Table1[[#This Row],[2018]]/Table2[[#This Row],[2018]]*100</f>
        <v>103.73248049109753</v>
      </c>
      <c r="M23" s="14">
        <f>Table1[[#This Row],[2019]]/Table2[[#This Row],[2019]]*100</f>
        <v>105.19107016261006</v>
      </c>
      <c r="N23" s="14">
        <f>Table1[[#This Row],[2019]]/Table2[[#This Row],[2019]]*100</f>
        <v>105.19107016261006</v>
      </c>
      <c r="O23" s="14">
        <f>Table1[[#This Row],[2020]]/Table2[[#This Row],[2020]]*100</f>
        <v>108.7584417194827</v>
      </c>
      <c r="Q23" s="13"/>
      <c r="R23" s="13"/>
      <c r="S23" s="13"/>
    </row>
    <row r="24" spans="2:53" x14ac:dyDescent="0.25">
      <c r="B24" t="s">
        <v>22</v>
      </c>
      <c r="C24" s="14">
        <f>Table1[[#This Row],[2014]]/Table2[[#This Row],[2014]]*100</f>
        <v>133.50222274573551</v>
      </c>
      <c r="D24" s="14">
        <f>Table1[[#This Row],[2014]]/Table2[[#This Row],[2014]]*100</f>
        <v>133.50222274573551</v>
      </c>
      <c r="E24" s="14">
        <f>Table1[[#This Row],[2015]]/Table2[[#This Row],[2015]]*100</f>
        <v>96.035491774041617</v>
      </c>
      <c r="F24" s="14">
        <f>Table1[[#This Row],[2015]]/Table2[[#This Row],[2015]]*100</f>
        <v>96.035491774041617</v>
      </c>
      <c r="G24" s="14">
        <f>Table1[[#This Row],[2016]]/Table2[[#This Row],[2016]]*100</f>
        <v>99.421863325110962</v>
      </c>
      <c r="H24" s="14">
        <f>Table1[[#This Row],[2016]]/Table2[[#This Row],[2016]]*100</f>
        <v>99.421863325110962</v>
      </c>
      <c r="I24" s="14">
        <f>Table1[[#This Row],[2017]]/Table2[[#This Row],[2017]]*100</f>
        <v>102.37267179776923</v>
      </c>
      <c r="J24" s="14">
        <f>Table1[[#This Row],[2017]]/Table2[[#This Row],[2017]]*100</f>
        <v>102.37267179776923</v>
      </c>
      <c r="K24" s="14">
        <f>Table1[[#This Row],[2018]]/Table2[[#This Row],[2018]]*100</f>
        <v>104.19570287594051</v>
      </c>
      <c r="L24" s="14">
        <f>Table1[[#This Row],[2018]]/Table2[[#This Row],[2018]]*100</f>
        <v>104.19570287594051</v>
      </c>
      <c r="M24" s="14">
        <f>Table1[[#This Row],[2019]]/Table2[[#This Row],[2019]]*100</f>
        <v>104.93729329920993</v>
      </c>
      <c r="N24" s="14">
        <f>Table1[[#This Row],[2019]]/Table2[[#This Row],[2019]]*100</f>
        <v>104.93729329920993</v>
      </c>
      <c r="O24" s="14">
        <f>Table1[[#This Row],[2020]]/Table2[[#This Row],[2020]]*100</f>
        <v>108.62392042618303</v>
      </c>
      <c r="Q24" s="13"/>
      <c r="R24" s="13"/>
      <c r="S24" s="13"/>
    </row>
    <row r="25" spans="2:53" x14ac:dyDescent="0.25">
      <c r="B25" t="s">
        <v>23</v>
      </c>
      <c r="C25" s="14">
        <f>Table1[[#This Row],[2014]]/Table2[[#This Row],[2014]]*100</f>
        <v>129.70595562657843</v>
      </c>
      <c r="D25" s="14">
        <f>Table1[[#This Row],[2014]]/Table2[[#This Row],[2014]]*100</f>
        <v>129.70595562657843</v>
      </c>
      <c r="E25" s="14">
        <f>Table1[[#This Row],[2015]]/Table2[[#This Row],[2015]]*100</f>
        <v>99.055106918052317</v>
      </c>
      <c r="F25" s="14">
        <f>Table1[[#This Row],[2015]]/Table2[[#This Row],[2015]]*100</f>
        <v>99.055106918052317</v>
      </c>
      <c r="G25" s="14">
        <f>Table1[[#This Row],[2016]]/Table2[[#This Row],[2016]]*100</f>
        <v>97.258720364740341</v>
      </c>
      <c r="H25" s="14">
        <f>Table1[[#This Row],[2016]]/Table2[[#This Row],[2016]]*100</f>
        <v>97.258720364740341</v>
      </c>
      <c r="I25" s="14">
        <f>Table1[[#This Row],[2017]]/Table2[[#This Row],[2017]]*100</f>
        <v>100.79888953504592</v>
      </c>
      <c r="J25" s="14">
        <f>Table1[[#This Row],[2017]]/Table2[[#This Row],[2017]]*100</f>
        <v>100.79888953504592</v>
      </c>
      <c r="K25" s="14">
        <f>Table1[[#This Row],[2018]]/Table2[[#This Row],[2018]]*100</f>
        <v>102.01534631581177</v>
      </c>
      <c r="L25" s="14">
        <f>Table1[[#This Row],[2018]]/Table2[[#This Row],[2018]]*100</f>
        <v>102.01534631581177</v>
      </c>
      <c r="M25" s="14">
        <f>Table1[[#This Row],[2019]]/Table2[[#This Row],[2019]]*100</f>
        <v>102.46426808289657</v>
      </c>
      <c r="N25" s="14">
        <f>Table1[[#This Row],[2019]]/Table2[[#This Row],[2019]]*100</f>
        <v>102.46426808289657</v>
      </c>
      <c r="O25" s="14">
        <f>Table1[[#This Row],[2020]]/Table2[[#This Row],[2020]]*100</f>
        <v>108.54748916025711</v>
      </c>
      <c r="Q25" s="13"/>
      <c r="R25" s="13"/>
      <c r="S25" s="13"/>
    </row>
    <row r="26" spans="2:53" x14ac:dyDescent="0.25">
      <c r="B26" t="s">
        <v>24</v>
      </c>
      <c r="C26" s="14">
        <f>Table1[[#This Row],[2014]]/Table2[[#This Row],[2014]]*100</f>
        <v>109.8499835256699</v>
      </c>
      <c r="D26" s="14">
        <f>Table1[[#This Row],[2014]]/Table2[[#This Row],[2014]]*100</f>
        <v>109.8499835256699</v>
      </c>
      <c r="E26" s="14">
        <f>Table1[[#This Row],[2015]]/Table2[[#This Row],[2015]]*100</f>
        <v>93.223921329927279</v>
      </c>
      <c r="F26" s="14">
        <f>Table1[[#This Row],[2015]]/Table2[[#This Row],[2015]]*100</f>
        <v>93.223921329927279</v>
      </c>
      <c r="G26" s="14">
        <f>Table1[[#This Row],[2016]]/Table2[[#This Row],[2016]]*100</f>
        <v>100.36549326978891</v>
      </c>
      <c r="H26" s="14">
        <f>Table1[[#This Row],[2016]]/Table2[[#This Row],[2016]]*100</f>
        <v>100.36549326978891</v>
      </c>
      <c r="I26" s="14">
        <f>Table1[[#This Row],[2017]]/Table2[[#This Row],[2017]]*100</f>
        <v>102.55110596221803</v>
      </c>
      <c r="J26" s="14">
        <f>Table1[[#This Row],[2017]]/Table2[[#This Row],[2017]]*100</f>
        <v>102.55110596221803</v>
      </c>
      <c r="K26" s="14">
        <f>Table1[[#This Row],[2018]]/Table2[[#This Row],[2018]]*100</f>
        <v>106.10079397659224</v>
      </c>
      <c r="L26" s="14">
        <f>Table1[[#This Row],[2018]]/Table2[[#This Row],[2018]]*100</f>
        <v>106.10079397659224</v>
      </c>
      <c r="M26" s="14">
        <f>Table1[[#This Row],[2019]]/Table2[[#This Row],[2019]]*100</f>
        <v>108.19498483972103</v>
      </c>
      <c r="N26" s="14">
        <f>Table1[[#This Row],[2019]]/Table2[[#This Row],[2019]]*100</f>
        <v>108.19498483972103</v>
      </c>
      <c r="O26" s="14">
        <f>Table1[[#This Row],[2020]]/Table2[[#This Row],[2020]]*100</f>
        <v>113.0553000003311</v>
      </c>
      <c r="Q26" s="13"/>
      <c r="R26" s="13"/>
      <c r="S26" s="13"/>
    </row>
    <row r="27" spans="2:53" x14ac:dyDescent="0.25">
      <c r="B27" t="s">
        <v>25</v>
      </c>
      <c r="C27" s="14">
        <f>Table1[[#This Row],[2014]]/Table2[[#This Row],[2014]]*100</f>
        <v>112.23626202956238</v>
      </c>
      <c r="D27" s="14">
        <f>Table1[[#This Row],[2014]]/Table2[[#This Row],[2014]]*100</f>
        <v>112.23626202956238</v>
      </c>
      <c r="E27" s="14">
        <f>Table1[[#This Row],[2015]]/Table2[[#This Row],[2015]]*100</f>
        <v>88.866329594849816</v>
      </c>
      <c r="F27" s="14">
        <f>Table1[[#This Row],[2015]]/Table2[[#This Row],[2015]]*100</f>
        <v>88.866329594849816</v>
      </c>
      <c r="G27" s="14">
        <f>Table1[[#This Row],[2016]]/Table2[[#This Row],[2016]]*100</f>
        <v>97.528223916025027</v>
      </c>
      <c r="H27" s="14">
        <f>Table1[[#This Row],[2016]]/Table2[[#This Row],[2016]]*100</f>
        <v>97.528223916025027</v>
      </c>
      <c r="I27" s="14">
        <f>Table1[[#This Row],[2017]]/Table2[[#This Row],[2017]]*100</f>
        <v>102.34442820273308</v>
      </c>
      <c r="J27" s="14">
        <f>Table1[[#This Row],[2017]]/Table2[[#This Row],[2017]]*100</f>
        <v>102.34442820273308</v>
      </c>
      <c r="K27" s="14">
        <f>Table1[[#This Row],[2018]]/Table2[[#This Row],[2018]]*100</f>
        <v>104.77786571281086</v>
      </c>
      <c r="L27" s="14">
        <f>Table1[[#This Row],[2018]]/Table2[[#This Row],[2018]]*100</f>
        <v>104.77786571281086</v>
      </c>
      <c r="M27" s="14">
        <f>Table1[[#This Row],[2019]]/Table2[[#This Row],[2019]]*100</f>
        <v>105.40626488357792</v>
      </c>
      <c r="N27" s="14">
        <f>Table1[[#This Row],[2019]]/Table2[[#This Row],[2019]]*100</f>
        <v>105.40626488357792</v>
      </c>
      <c r="O27" s="14">
        <f>Table1[[#This Row],[2020]]/Table2[[#This Row],[2020]]*100</f>
        <v>108.85606216699742</v>
      </c>
      <c r="Q27" s="13"/>
      <c r="R27" s="13"/>
      <c r="S27" s="13"/>
    </row>
    <row r="28" spans="2:53" x14ac:dyDescent="0.25">
      <c r="B28" t="s">
        <v>26</v>
      </c>
      <c r="C28" s="14">
        <f>Table1[[#This Row],[2014]]/Table2[[#This Row],[2014]]*100</f>
        <v>122.58334723939154</v>
      </c>
      <c r="D28" s="14">
        <f>Table1[[#This Row],[2014]]/Table2[[#This Row],[2014]]*100</f>
        <v>122.58334723939154</v>
      </c>
      <c r="E28" s="14">
        <f>Table1[[#This Row],[2015]]/Table2[[#This Row],[2015]]*100</f>
        <v>94.964686390637709</v>
      </c>
      <c r="F28" s="14">
        <f>Table1[[#This Row],[2015]]/Table2[[#This Row],[2015]]*100</f>
        <v>94.964686390637709</v>
      </c>
      <c r="G28" s="14">
        <f>Table1[[#This Row],[2016]]/Table2[[#This Row],[2016]]*100</f>
        <v>100.01800207232543</v>
      </c>
      <c r="H28" s="14">
        <f>Table1[[#This Row],[2016]]/Table2[[#This Row],[2016]]*100</f>
        <v>100.01800207232543</v>
      </c>
      <c r="I28" s="14">
        <f>Table1[[#This Row],[2017]]/Table2[[#This Row],[2017]]*100</f>
        <v>102.13727166193465</v>
      </c>
      <c r="J28" s="14">
        <f>Table1[[#This Row],[2017]]/Table2[[#This Row],[2017]]*100</f>
        <v>102.13727166193465</v>
      </c>
      <c r="K28" s="14">
        <f>Table1[[#This Row],[2018]]/Table2[[#This Row],[2018]]*100</f>
        <v>105.54762307026321</v>
      </c>
      <c r="L28" s="14">
        <f>Table1[[#This Row],[2018]]/Table2[[#This Row],[2018]]*100</f>
        <v>105.54762307026321</v>
      </c>
      <c r="M28" s="14">
        <f>Table1[[#This Row],[2019]]/Table2[[#This Row],[2019]]*100</f>
        <v>108.25737246070548</v>
      </c>
      <c r="N28" s="14">
        <f>Table1[[#This Row],[2019]]/Table2[[#This Row],[2019]]*100</f>
        <v>108.25737246070548</v>
      </c>
      <c r="O28" s="14">
        <f>Table1[[#This Row],[2020]]/Table2[[#This Row],[2020]]*100</f>
        <v>115.54901890453304</v>
      </c>
      <c r="Q28" s="13"/>
      <c r="R28" s="13"/>
      <c r="S28" s="13"/>
    </row>
    <row r="29" spans="2:53" x14ac:dyDescent="0.25">
      <c r="B29" t="s">
        <v>27</v>
      </c>
      <c r="C29" s="14">
        <f>Table1[[#This Row],[2014]]/Table2[[#This Row],[2014]]*100</f>
        <v>160.78987715585319</v>
      </c>
      <c r="D29" s="14">
        <f>Table1[[#This Row],[2014]]/Table2[[#This Row],[2014]]*100</f>
        <v>160.78987715585319</v>
      </c>
      <c r="E29" s="14">
        <f>Table1[[#This Row],[2015]]/Table2[[#This Row],[2015]]*100</f>
        <v>119.39884157195601</v>
      </c>
      <c r="F29" s="14">
        <f>Table1[[#This Row],[2015]]/Table2[[#This Row],[2015]]*100</f>
        <v>119.39884157195601</v>
      </c>
      <c r="G29" s="14">
        <f>Table1[[#This Row],[2016]]/Table2[[#This Row],[2016]]*100</f>
        <v>109.01133203038664</v>
      </c>
      <c r="H29" s="14">
        <f>Table1[[#This Row],[2016]]/Table2[[#This Row],[2016]]*100</f>
        <v>109.01133203038664</v>
      </c>
      <c r="I29" s="14">
        <f>Table1[[#This Row],[2017]]/Table2[[#This Row],[2017]]*100</f>
        <v>99.421483638437621</v>
      </c>
      <c r="J29" s="14">
        <f>Table1[[#This Row],[2017]]/Table2[[#This Row],[2017]]*100</f>
        <v>99.421483638437621</v>
      </c>
      <c r="K29" s="14">
        <f>Table1[[#This Row],[2018]]/Table2[[#This Row],[2018]]*100</f>
        <v>96.753179092056428</v>
      </c>
      <c r="L29" s="14">
        <f>Table1[[#This Row],[2018]]/Table2[[#This Row],[2018]]*100</f>
        <v>96.753179092056428</v>
      </c>
      <c r="M29" s="14">
        <f>Table1[[#This Row],[2019]]/Table2[[#This Row],[2019]]*100</f>
        <v>98.867787285102835</v>
      </c>
      <c r="N29" s="14">
        <f>Table1[[#This Row],[2019]]/Table2[[#This Row],[2019]]*100</f>
        <v>98.867787285102835</v>
      </c>
      <c r="O29" s="14">
        <f>Table1[[#This Row],[2020]]/Table2[[#This Row],[2020]]*100</f>
        <v>108.71291022446255</v>
      </c>
      <c r="Q29" s="13"/>
      <c r="R29" s="13"/>
      <c r="S29" s="13"/>
    </row>
    <row r="30" spans="2:53" x14ac:dyDescent="0.25">
      <c r="B30" t="s">
        <v>28</v>
      </c>
      <c r="C30" s="14">
        <f>Table1[[#This Row],[2014]]/Table2[[#This Row],[2014]]*100</f>
        <v>106.19743899977342</v>
      </c>
      <c r="D30" s="14">
        <f>Table1[[#This Row],[2014]]/Table2[[#This Row],[2014]]*100</f>
        <v>106.19743899977342</v>
      </c>
      <c r="E30" s="14">
        <f>Table1[[#This Row],[2015]]/Table2[[#This Row],[2015]]*100</f>
        <v>85.673974639241152</v>
      </c>
      <c r="F30" s="14">
        <f>Table1[[#This Row],[2015]]/Table2[[#This Row],[2015]]*100</f>
        <v>85.673974639241152</v>
      </c>
      <c r="G30" s="14">
        <f>Table1[[#This Row],[2016]]/Table2[[#This Row],[2016]]*100</f>
        <v>96.252222081455486</v>
      </c>
      <c r="H30" s="14">
        <f>Table1[[#This Row],[2016]]/Table2[[#This Row],[2016]]*100</f>
        <v>96.252222081455486</v>
      </c>
      <c r="I30" s="14">
        <f>Table1[[#This Row],[2017]]/Table2[[#This Row],[2017]]*100</f>
        <v>100.73347483392592</v>
      </c>
      <c r="J30" s="14">
        <f>Table1[[#This Row],[2017]]/Table2[[#This Row],[2017]]*100</f>
        <v>100.73347483392592</v>
      </c>
      <c r="K30" s="14">
        <f>Table1[[#This Row],[2018]]/Table2[[#This Row],[2018]]*100</f>
        <v>101.7031013769472</v>
      </c>
      <c r="L30" s="14">
        <f>Table1[[#This Row],[2018]]/Table2[[#This Row],[2018]]*100</f>
        <v>101.7031013769472</v>
      </c>
      <c r="M30" s="14">
        <f>Table1[[#This Row],[2019]]/Table2[[#This Row],[2019]]*100</f>
        <v>106.38337812625709</v>
      </c>
      <c r="N30" s="14">
        <f>Table1[[#This Row],[2019]]/Table2[[#This Row],[2019]]*100</f>
        <v>106.38337812625709</v>
      </c>
      <c r="O30" s="14">
        <f>Table1[[#This Row],[2020]]/Table2[[#This Row],[2020]]*100</f>
        <v>115.6751658744531</v>
      </c>
      <c r="Q30" s="13"/>
      <c r="R30" s="13"/>
      <c r="S30" s="13"/>
    </row>
    <row r="31" spans="2:53" x14ac:dyDescent="0.25">
      <c r="B31" t="s">
        <v>29</v>
      </c>
      <c r="C31" s="14">
        <f>Table1[[#This Row],[2014]]/Table2[[#This Row],[2014]]*100</f>
        <v>124.4646935371922</v>
      </c>
      <c r="D31" s="14">
        <f>Table1[[#This Row],[2014]]/Table2[[#This Row],[2014]]*100</f>
        <v>124.4646935371922</v>
      </c>
      <c r="E31" s="14">
        <f>Table1[[#This Row],[2015]]/Table2[[#This Row],[2015]]*100</f>
        <v>95.28174240052239</v>
      </c>
      <c r="F31" s="14">
        <f>Table1[[#This Row],[2015]]/Table2[[#This Row],[2015]]*100</f>
        <v>95.28174240052239</v>
      </c>
      <c r="G31" s="14">
        <f>Table1[[#This Row],[2016]]/Table2[[#This Row],[2016]]*100</f>
        <v>100.20820499162677</v>
      </c>
      <c r="H31" s="14">
        <f>Table1[[#This Row],[2016]]/Table2[[#This Row],[2016]]*100</f>
        <v>100.20820499162677</v>
      </c>
      <c r="I31" s="14">
        <f>Table1[[#This Row],[2017]]/Table2[[#This Row],[2017]]*100</f>
        <v>102.48876589739986</v>
      </c>
      <c r="J31" s="14">
        <f>Table1[[#This Row],[2017]]/Table2[[#This Row],[2017]]*100</f>
        <v>102.48876589739986</v>
      </c>
      <c r="K31" s="14">
        <f>Table1[[#This Row],[2018]]/Table2[[#This Row],[2018]]*100</f>
        <v>106.10856804304214</v>
      </c>
      <c r="L31" s="14">
        <f>Table1[[#This Row],[2018]]/Table2[[#This Row],[2018]]*100</f>
        <v>106.10856804304214</v>
      </c>
      <c r="M31" s="14">
        <f>Table1[[#This Row],[2019]]/Table2[[#This Row],[2019]]*100</f>
        <v>108.13921197038874</v>
      </c>
      <c r="N31" s="14">
        <f>Table1[[#This Row],[2019]]/Table2[[#This Row],[2019]]*100</f>
        <v>108.13921197038874</v>
      </c>
      <c r="O31" s="14">
        <f>Table1[[#This Row],[2020]]/Table2[[#This Row],[2020]]*100</f>
        <v>112.96396097718966</v>
      </c>
      <c r="Q31" s="13"/>
      <c r="R31" s="13"/>
      <c r="S31" s="13"/>
    </row>
    <row r="32" spans="2:53" x14ac:dyDescent="0.2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s="1" customFormat="1" x14ac:dyDescent="0.25">
      <c r="B33" s="1" t="s">
        <v>30</v>
      </c>
      <c r="C33" s="2">
        <v>69.293062872783551</v>
      </c>
      <c r="D33" s="2">
        <v>58.276041843864157</v>
      </c>
      <c r="E33" s="2">
        <v>64.451082757908935</v>
      </c>
      <c r="F33" s="2">
        <v>79.428965054149018</v>
      </c>
      <c r="G33" s="2">
        <v>81.894526648032539</v>
      </c>
      <c r="H33" s="2">
        <v>85.292777279651844</v>
      </c>
      <c r="I33" s="2">
        <v>92.146240567322764</v>
      </c>
      <c r="J33" s="2">
        <v>97.349868136951926</v>
      </c>
      <c r="K33" s="2">
        <v>97.263754247501382</v>
      </c>
      <c r="L33" s="2">
        <v>103.46030872974576</v>
      </c>
      <c r="M33" s="2">
        <v>119.18081972790984</v>
      </c>
      <c r="N33" s="2">
        <v>115.05087646479262</v>
      </c>
      <c r="O33" s="2">
        <v>121.35598773016429</v>
      </c>
    </row>
    <row r="36" spans="2:15" s="1" customFormat="1" x14ac:dyDescent="0.25">
      <c r="B36" s="1" t="s">
        <v>34</v>
      </c>
      <c r="C36" s="20" t="s">
        <v>62</v>
      </c>
      <c r="D36" s="20" t="s">
        <v>76</v>
      </c>
      <c r="E36" s="20" t="s">
        <v>78</v>
      </c>
      <c r="F36" s="20" t="s">
        <v>79</v>
      </c>
      <c r="G36" s="20" t="s">
        <v>80</v>
      </c>
      <c r="H36" s="20" t="s">
        <v>81</v>
      </c>
      <c r="I36" s="20" t="s">
        <v>82</v>
      </c>
      <c r="J36" s="20" t="s">
        <v>83</v>
      </c>
      <c r="K36" s="3" t="s">
        <v>71</v>
      </c>
      <c r="L36" s="3" t="s">
        <v>72</v>
      </c>
      <c r="M36" s="3" t="s">
        <v>73</v>
      </c>
      <c r="N36" s="3" t="s">
        <v>74</v>
      </c>
      <c r="O36" s="3" t="s">
        <v>75</v>
      </c>
    </row>
    <row r="37" spans="2:15" s="1" customFormat="1" x14ac:dyDescent="0.25">
      <c r="B37" s="1" t="s">
        <v>35</v>
      </c>
      <c r="C37" s="16"/>
      <c r="D37" s="16"/>
      <c r="E37" s="16"/>
      <c r="F37" s="16"/>
      <c r="G37" s="16"/>
      <c r="H37" s="16"/>
      <c r="I37" s="16"/>
      <c r="J37" s="16"/>
      <c r="K37" s="3"/>
      <c r="L37" s="3"/>
      <c r="M37" s="3"/>
      <c r="N37" s="3"/>
      <c r="O37" s="3"/>
    </row>
    <row r="38" spans="2:15" s="1" customFormat="1" x14ac:dyDescent="0.25">
      <c r="B38" s="1" t="s">
        <v>36</v>
      </c>
      <c r="C38" s="16"/>
      <c r="D38" s="17"/>
      <c r="E38" s="17"/>
      <c r="F38" s="17"/>
      <c r="G38" s="17"/>
      <c r="H38" s="17"/>
      <c r="I38" s="17"/>
      <c r="J38" s="17"/>
      <c r="K38" s="9">
        <v>98.523223748967453</v>
      </c>
      <c r="L38" s="9">
        <v>101.59891805956592</v>
      </c>
      <c r="M38" s="9">
        <v>106.07869604288437</v>
      </c>
      <c r="N38" s="9">
        <v>108.26118571589348</v>
      </c>
      <c r="O38" s="9">
        <v>110.99501647523992</v>
      </c>
    </row>
    <row r="39" spans="2:15" x14ac:dyDescent="0.25">
      <c r="B39" t="s">
        <v>37</v>
      </c>
      <c r="C39" s="18"/>
      <c r="D39" s="19"/>
      <c r="E39" s="19"/>
      <c r="F39" s="19"/>
      <c r="G39" s="19"/>
      <c r="H39" s="19"/>
      <c r="I39" s="19"/>
      <c r="J39" s="19"/>
      <c r="K39" s="10">
        <v>100.30436468435413</v>
      </c>
      <c r="L39" s="10">
        <v>104.60786762946796</v>
      </c>
      <c r="M39" s="10">
        <v>110.45674596653963</v>
      </c>
      <c r="N39" s="10">
        <v>110.73236317484394</v>
      </c>
      <c r="O39" s="10">
        <v>113.33348296648718</v>
      </c>
    </row>
    <row r="40" spans="2:15" x14ac:dyDescent="0.25">
      <c r="B40" t="s">
        <v>38</v>
      </c>
      <c r="C40" s="18"/>
      <c r="D40" s="19"/>
      <c r="E40" s="19"/>
      <c r="F40" s="19"/>
      <c r="G40" s="19"/>
      <c r="H40" s="19"/>
      <c r="I40" s="19"/>
      <c r="J40" s="19"/>
      <c r="K40" s="10">
        <v>100.27154395191063</v>
      </c>
      <c r="L40" s="10">
        <v>100.22908739078527</v>
      </c>
      <c r="M40" s="10">
        <v>103.90067935943338</v>
      </c>
      <c r="N40" s="10">
        <v>116.96464401835627</v>
      </c>
      <c r="O40" s="10">
        <v>133.77667968934617</v>
      </c>
    </row>
    <row r="41" spans="2:15" x14ac:dyDescent="0.25">
      <c r="B41" t="s">
        <v>39</v>
      </c>
      <c r="C41" s="18"/>
      <c r="D41" s="19"/>
      <c r="E41" s="19"/>
      <c r="F41" s="19"/>
      <c r="G41" s="19"/>
      <c r="H41" s="19"/>
      <c r="I41" s="19"/>
      <c r="J41" s="19"/>
      <c r="K41" s="10">
        <v>98.221217636588861</v>
      </c>
      <c r="L41" s="10">
        <v>101.32217723495245</v>
      </c>
      <c r="M41" s="10">
        <v>105.7107568230489</v>
      </c>
      <c r="N41" s="10">
        <v>107.43852058480417</v>
      </c>
      <c r="O41" s="10">
        <v>109.5064741457729</v>
      </c>
    </row>
    <row r="42" spans="2:15" s="1" customFormat="1" x14ac:dyDescent="0.25">
      <c r="B42" s="1" t="s">
        <v>40</v>
      </c>
      <c r="C42" s="16"/>
      <c r="D42" s="17"/>
      <c r="E42" s="17"/>
      <c r="F42" s="17"/>
      <c r="G42" s="17"/>
      <c r="H42" s="17"/>
      <c r="I42" s="17"/>
      <c r="J42" s="17"/>
      <c r="K42" s="9">
        <v>100.51433765181943</v>
      </c>
      <c r="L42" s="9">
        <v>99.050054715405011</v>
      </c>
      <c r="M42" s="9">
        <v>102.85340118705861</v>
      </c>
      <c r="N42" s="9">
        <v>104.38680386334478</v>
      </c>
      <c r="O42" s="9">
        <v>105.94135117989016</v>
      </c>
    </row>
    <row r="43" spans="2:15" x14ac:dyDescent="0.25">
      <c r="B43" t="s">
        <v>41</v>
      </c>
      <c r="C43" s="18"/>
      <c r="D43" s="19"/>
      <c r="E43" s="19"/>
      <c r="F43" s="19"/>
      <c r="G43" s="19"/>
      <c r="H43" s="19"/>
      <c r="I43" s="19"/>
      <c r="J43" s="19"/>
      <c r="K43" s="10">
        <v>103.90161363287783</v>
      </c>
      <c r="L43" s="10">
        <v>108.44045061591576</v>
      </c>
      <c r="M43" s="10">
        <v>126.0993468809944</v>
      </c>
      <c r="N43" s="10">
        <v>130.99334071361159</v>
      </c>
      <c r="O43" s="10">
        <v>132.0377514117514</v>
      </c>
    </row>
    <row r="44" spans="2:15" x14ac:dyDescent="0.25">
      <c r="B44" t="s">
        <v>42</v>
      </c>
      <c r="C44" s="18"/>
      <c r="D44" s="19"/>
      <c r="E44" s="19"/>
      <c r="F44" s="19"/>
      <c r="G44" s="19"/>
      <c r="H44" s="19"/>
      <c r="I44" s="19"/>
      <c r="J44" s="19"/>
      <c r="K44" s="10">
        <v>100.67737693264884</v>
      </c>
      <c r="L44" s="10">
        <v>99.721434875538378</v>
      </c>
      <c r="M44" s="10">
        <v>103.15851409426496</v>
      </c>
      <c r="N44" s="10">
        <v>102.72717525661818</v>
      </c>
      <c r="O44" s="10">
        <v>102.83184989997407</v>
      </c>
    </row>
    <row r="45" spans="2:15" x14ac:dyDescent="0.25">
      <c r="B45" t="s">
        <v>43</v>
      </c>
      <c r="C45" s="18"/>
      <c r="D45" s="19"/>
      <c r="E45" s="19"/>
      <c r="F45" s="19"/>
      <c r="G45" s="19"/>
      <c r="H45" s="19"/>
      <c r="I45" s="19"/>
      <c r="J45" s="19"/>
      <c r="K45" s="10">
        <v>100.66368507658163</v>
      </c>
      <c r="L45" s="10">
        <v>99.082462901179198</v>
      </c>
      <c r="M45" s="10">
        <v>101.89583204504544</v>
      </c>
      <c r="N45" s="10">
        <v>101.51496771098465</v>
      </c>
      <c r="O45" s="10">
        <v>101.56086674784923</v>
      </c>
    </row>
    <row r="46" spans="2:15" x14ac:dyDescent="0.25">
      <c r="B46" t="s">
        <v>44</v>
      </c>
      <c r="C46" s="18"/>
      <c r="D46" s="19"/>
      <c r="E46" s="19"/>
      <c r="F46" s="19"/>
      <c r="G46" s="19"/>
      <c r="H46" s="19"/>
      <c r="I46" s="19"/>
      <c r="J46" s="19"/>
      <c r="K46" s="10">
        <v>101.91640354698235</v>
      </c>
      <c r="L46" s="10">
        <v>97.041396491481677</v>
      </c>
      <c r="M46" s="10">
        <v>109.00099164101104</v>
      </c>
      <c r="N46" s="10">
        <v>128.54317594802197</v>
      </c>
      <c r="O46" s="10">
        <v>142.19480630621121</v>
      </c>
    </row>
    <row r="47" spans="2:15" x14ac:dyDescent="0.25">
      <c r="B47" t="s">
        <v>45</v>
      </c>
      <c r="C47" s="18"/>
      <c r="D47" s="19"/>
      <c r="E47" s="19"/>
      <c r="F47" s="19"/>
      <c r="G47" s="19"/>
      <c r="H47" s="19"/>
      <c r="I47" s="19"/>
      <c r="J47" s="19"/>
      <c r="K47" s="10">
        <v>100.551130725826</v>
      </c>
      <c r="L47" s="10">
        <v>100.49754374113459</v>
      </c>
      <c r="M47" s="10">
        <v>104.62430951584074</v>
      </c>
      <c r="N47" s="10">
        <v>106.5394422052173</v>
      </c>
      <c r="O47" s="10">
        <v>111.23004000581203</v>
      </c>
    </row>
    <row r="48" spans="2:15" x14ac:dyDescent="0.25">
      <c r="B48" t="s">
        <v>46</v>
      </c>
      <c r="C48" s="18"/>
      <c r="D48" s="19"/>
      <c r="E48" s="19"/>
      <c r="F48" s="19"/>
      <c r="G48" s="19"/>
      <c r="H48" s="19"/>
      <c r="I48" s="19"/>
      <c r="J48" s="19"/>
      <c r="K48" s="10">
        <v>99.43743440428905</v>
      </c>
      <c r="L48" s="10">
        <v>98.00109093773257</v>
      </c>
      <c r="M48" s="10">
        <v>100.52273791687468</v>
      </c>
      <c r="N48" s="10">
        <v>102.39526412695011</v>
      </c>
      <c r="O48" s="10">
        <v>104.21179510640968</v>
      </c>
    </row>
    <row r="49" spans="2:15" x14ac:dyDescent="0.25">
      <c r="B49" t="s">
        <v>47</v>
      </c>
      <c r="C49" s="18"/>
      <c r="D49" s="19"/>
      <c r="E49" s="19"/>
      <c r="F49" s="19"/>
      <c r="G49" s="19"/>
      <c r="H49" s="19"/>
      <c r="I49" s="19"/>
      <c r="J49" s="19"/>
      <c r="K49" s="10">
        <v>102.21306131635231</v>
      </c>
      <c r="L49" s="10">
        <v>99.633386089178444</v>
      </c>
      <c r="M49" s="10">
        <v>102.63776136089548</v>
      </c>
      <c r="N49" s="10">
        <v>107.24986979544913</v>
      </c>
      <c r="O49" s="10">
        <v>112.75921457982254</v>
      </c>
    </row>
    <row r="50" spans="2:15" x14ac:dyDescent="0.25">
      <c r="B50" t="s">
        <v>48</v>
      </c>
      <c r="C50" s="18"/>
      <c r="D50" s="19"/>
      <c r="E50" s="19"/>
      <c r="F50" s="19"/>
      <c r="G50" s="19"/>
      <c r="H50" s="19"/>
      <c r="I50" s="19"/>
      <c r="J50" s="19"/>
      <c r="K50" s="10">
        <v>98.770635734709572</v>
      </c>
      <c r="L50" s="10">
        <v>101.22574220452678</v>
      </c>
      <c r="M50" s="10">
        <v>105.96834080472239</v>
      </c>
      <c r="N50" s="10">
        <v>107.74334775495061</v>
      </c>
      <c r="O50" s="10">
        <v>111.29924208826955</v>
      </c>
    </row>
    <row r="51" spans="2:15" x14ac:dyDescent="0.25">
      <c r="B51" t="s">
        <v>49</v>
      </c>
      <c r="C51" s="18"/>
      <c r="D51" s="19"/>
      <c r="E51" s="19"/>
      <c r="F51" s="19"/>
      <c r="G51" s="19"/>
      <c r="H51" s="19"/>
      <c r="I51" s="19"/>
      <c r="J51" s="19"/>
      <c r="K51" s="10">
        <v>101.69262960305927</v>
      </c>
      <c r="L51" s="10">
        <v>99.233753810159982</v>
      </c>
      <c r="M51" s="10">
        <v>100.80376747289925</v>
      </c>
      <c r="N51" s="10">
        <v>100.14846245027036</v>
      </c>
      <c r="O51" s="10">
        <v>101.23917516345473</v>
      </c>
    </row>
    <row r="52" spans="2:15" s="1" customFormat="1" x14ac:dyDescent="0.25">
      <c r="B52" s="1" t="s">
        <v>50</v>
      </c>
      <c r="C52" s="16"/>
      <c r="D52" s="17"/>
      <c r="E52" s="17"/>
      <c r="F52" s="17"/>
      <c r="G52" s="17"/>
      <c r="H52" s="17"/>
      <c r="I52" s="17"/>
      <c r="J52" s="17"/>
      <c r="K52" s="9">
        <v>100.67539433967731</v>
      </c>
      <c r="L52" s="9">
        <v>101.59353981994468</v>
      </c>
      <c r="M52" s="9">
        <v>110.10553417018969</v>
      </c>
      <c r="N52" s="9">
        <v>118.15745991704694</v>
      </c>
      <c r="O52" s="9">
        <v>125.67073691178538</v>
      </c>
    </row>
    <row r="53" spans="2:15" s="1" customFormat="1" x14ac:dyDescent="0.25">
      <c r="B53" s="1" t="s">
        <v>51</v>
      </c>
      <c r="C53" s="16"/>
      <c r="D53" s="17"/>
      <c r="E53" s="17"/>
      <c r="F53" s="17"/>
      <c r="G53" s="17"/>
      <c r="H53" s="17"/>
      <c r="I53" s="17"/>
      <c r="J53" s="17"/>
      <c r="K53" s="9">
        <v>37.651302641766762</v>
      </c>
      <c r="L53" s="9">
        <v>183.14135979895065</v>
      </c>
      <c r="M53" s="9">
        <v>651.2428493061301</v>
      </c>
      <c r="N53" s="9">
        <v>648.65753402142423</v>
      </c>
      <c r="O53" s="9">
        <v>742.84855253462297</v>
      </c>
    </row>
    <row r="54" spans="2:15" s="1" customFormat="1" x14ac:dyDescent="0.25">
      <c r="B54" s="1" t="s">
        <v>52</v>
      </c>
      <c r="C54" s="16"/>
      <c r="D54" s="17"/>
      <c r="E54" s="17"/>
      <c r="F54" s="17"/>
      <c r="G54" s="17"/>
      <c r="H54" s="17"/>
      <c r="I54" s="17"/>
      <c r="J54" s="17"/>
      <c r="K54" s="9">
        <v>120.93171156964829</v>
      </c>
      <c r="L54" s="9">
        <v>182.45101673015179</v>
      </c>
      <c r="M54" s="9">
        <v>192.22892933389184</v>
      </c>
      <c r="N54" s="9">
        <v>194.35054055262023</v>
      </c>
      <c r="O54" s="9">
        <v>160.66115924361159</v>
      </c>
    </row>
    <row r="55" spans="2:15" s="1" customFormat="1" x14ac:dyDescent="0.25">
      <c r="B55" s="1" t="s">
        <v>53</v>
      </c>
      <c r="C55" s="16"/>
      <c r="D55" s="17"/>
      <c r="E55" s="17"/>
      <c r="F55" s="17"/>
      <c r="G55" s="17"/>
      <c r="H55" s="17"/>
      <c r="I55" s="17"/>
      <c r="J55" s="17"/>
      <c r="K55" s="9">
        <v>86.237812253862998</v>
      </c>
      <c r="L55" s="9">
        <v>90.956213637610816</v>
      </c>
      <c r="M55" s="9">
        <v>91.893587380259376</v>
      </c>
      <c r="N55" s="9">
        <v>97.275418815004969</v>
      </c>
      <c r="O55" s="9">
        <v>98.966172930177663</v>
      </c>
    </row>
    <row r="56" spans="2:15" x14ac:dyDescent="0.25">
      <c r="B56" t="s">
        <v>54</v>
      </c>
      <c r="C56" s="18"/>
      <c r="D56" s="19"/>
      <c r="E56" s="19"/>
      <c r="F56" s="19"/>
      <c r="G56" s="19"/>
      <c r="H56" s="19"/>
      <c r="I56" s="19"/>
      <c r="J56" s="19"/>
      <c r="K56" s="10">
        <v>81.077518774396978</v>
      </c>
      <c r="L56" s="10">
        <v>85.615211503788757</v>
      </c>
      <c r="M56" s="10">
        <v>84.972943374738222</v>
      </c>
      <c r="N56" s="10">
        <v>95.198293991304681</v>
      </c>
      <c r="O56" s="10">
        <v>96.573023464041327</v>
      </c>
    </row>
    <row r="57" spans="2:15" x14ac:dyDescent="0.25">
      <c r="B57" t="s">
        <v>55</v>
      </c>
      <c r="C57" s="18"/>
      <c r="D57" s="19"/>
      <c r="E57" s="19"/>
      <c r="F57" s="19"/>
      <c r="G57" s="19"/>
      <c r="H57" s="19"/>
      <c r="I57" s="19"/>
      <c r="J57" s="19"/>
      <c r="K57" s="10">
        <v>94.198449121269789</v>
      </c>
      <c r="L57" s="10">
        <v>100.79954301273217</v>
      </c>
      <c r="M57" s="10">
        <v>103.818604408184</v>
      </c>
      <c r="N57" s="10">
        <v>106.38049765365778</v>
      </c>
      <c r="O57" s="10">
        <v>110.5970839260691</v>
      </c>
    </row>
    <row r="58" spans="2:15" s="1" customFormat="1" x14ac:dyDescent="0.25">
      <c r="B58" s="1" t="s">
        <v>56</v>
      </c>
      <c r="C58" s="16"/>
      <c r="D58" s="17"/>
      <c r="E58" s="17"/>
      <c r="F58" s="17"/>
      <c r="G58" s="17"/>
      <c r="H58" s="17"/>
      <c r="I58" s="17"/>
      <c r="J58" s="17"/>
      <c r="K58" s="9">
        <v>92.246411764685561</v>
      </c>
      <c r="L58" s="9">
        <v>104.1868488504597</v>
      </c>
      <c r="M58" s="9">
        <v>112.69742353938827</v>
      </c>
      <c r="N58" s="9">
        <v>117.27842332531392</v>
      </c>
      <c r="O58" s="9">
        <v>120.90429562635488</v>
      </c>
    </row>
    <row r="59" spans="2:15" x14ac:dyDescent="0.25">
      <c r="B59" t="s">
        <v>54</v>
      </c>
      <c r="C59" s="18"/>
      <c r="D59" s="19"/>
      <c r="E59" s="19"/>
      <c r="F59" s="19"/>
      <c r="G59" s="19"/>
      <c r="H59" s="19"/>
      <c r="I59" s="19"/>
      <c r="J59" s="19"/>
      <c r="K59" s="10">
        <v>89.715358313619404</v>
      </c>
      <c r="L59" s="10">
        <v>106.02845124831433</v>
      </c>
      <c r="M59" s="10">
        <v>117.18664219150303</v>
      </c>
      <c r="N59" s="10">
        <v>119.57740822023224</v>
      </c>
      <c r="O59" s="10">
        <v>122.03732454127186</v>
      </c>
    </row>
    <row r="60" spans="2:15" x14ac:dyDescent="0.25">
      <c r="B60" t="s">
        <v>55</v>
      </c>
      <c r="C60" s="18"/>
      <c r="D60" s="19"/>
      <c r="E60" s="19"/>
      <c r="F60" s="19"/>
      <c r="G60" s="19"/>
      <c r="H60" s="19"/>
      <c r="I60" s="19"/>
      <c r="J60" s="19"/>
      <c r="K60" s="10">
        <v>97.41326224016089</v>
      </c>
      <c r="L60" s="10">
        <v>100.96297214647205</v>
      </c>
      <c r="M60" s="10">
        <v>105.18627973265072</v>
      </c>
      <c r="N60" s="10">
        <v>108.53290505913679</v>
      </c>
      <c r="O60" s="10">
        <v>118.68042331816557</v>
      </c>
    </row>
    <row r="61" spans="2:15" x14ac:dyDescent="0.25">
      <c r="C61" s="18"/>
      <c r="D61" s="19"/>
      <c r="E61" s="19"/>
      <c r="F61" s="19"/>
      <c r="G61" s="19"/>
      <c r="H61" s="19"/>
      <c r="I61" s="19"/>
      <c r="J61" s="19"/>
      <c r="K61" s="10"/>
      <c r="L61" s="10"/>
      <c r="M61" s="10"/>
      <c r="N61" s="10"/>
      <c r="O61" s="10"/>
    </row>
    <row r="62" spans="2:15" s="1" customFormat="1" x14ac:dyDescent="0.25">
      <c r="B62" s="1" t="s">
        <v>57</v>
      </c>
      <c r="C62" s="16"/>
      <c r="D62" s="17"/>
      <c r="E62" s="17"/>
      <c r="F62" s="17"/>
      <c r="G62" s="17"/>
      <c r="H62" s="17"/>
      <c r="I62" s="17"/>
      <c r="J62" s="17"/>
      <c r="K62" s="9">
        <v>99.468595695628082</v>
      </c>
      <c r="L62" s="9">
        <v>101.50578975514031</v>
      </c>
      <c r="M62" s="9">
        <v>106.91181847462521</v>
      </c>
      <c r="N62" s="9">
        <v>109.22422212883309</v>
      </c>
      <c r="O62" s="9">
        <v>113.45722173582395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T52"/>
  <sheetViews>
    <sheetView workbookViewId="0">
      <selection activeCell="I14" sqref="I14"/>
    </sheetView>
  </sheetViews>
  <sheetFormatPr defaultRowHeight="15" x14ac:dyDescent="0.25"/>
  <cols>
    <col min="1" max="1" width="39.42578125" bestFit="1" customWidth="1"/>
    <col min="2" max="6" width="9.85546875" style="6" customWidth="1"/>
  </cols>
  <sheetData>
    <row r="2" spans="1:46" s="1" customFormat="1" x14ac:dyDescent="0.25">
      <c r="A2" s="1" t="s">
        <v>35</v>
      </c>
      <c r="B2" s="3" t="s">
        <v>71</v>
      </c>
      <c r="C2" s="3" t="s">
        <v>72</v>
      </c>
      <c r="D2" s="3" t="s">
        <v>73</v>
      </c>
      <c r="E2" s="3" t="s">
        <v>74</v>
      </c>
      <c r="F2" s="3" t="s">
        <v>75</v>
      </c>
    </row>
    <row r="3" spans="1:46" x14ac:dyDescent="0.25">
      <c r="AR3" t="s">
        <v>58</v>
      </c>
    </row>
    <row r="4" spans="1:46" s="1" customFormat="1" x14ac:dyDescent="0.25">
      <c r="A4" s="1" t="s">
        <v>36</v>
      </c>
      <c r="B4" s="4">
        <v>82643.639955677805</v>
      </c>
      <c r="C4" s="4">
        <v>91193.668295219031</v>
      </c>
      <c r="D4" s="4">
        <v>101406.90031282305</v>
      </c>
      <c r="E4" s="4">
        <v>111276.23396460041</v>
      </c>
      <c r="F4" s="4">
        <v>117241.12581269647</v>
      </c>
    </row>
    <row r="5" spans="1:46" x14ac:dyDescent="0.25">
      <c r="A5" t="s">
        <v>37</v>
      </c>
      <c r="B5" s="5">
        <v>8205.308009324357</v>
      </c>
      <c r="C5" s="5">
        <v>9503.3810851663748</v>
      </c>
      <c r="D5" s="5">
        <v>10358.555522138515</v>
      </c>
      <c r="E5" s="5">
        <v>11806.724913302434</v>
      </c>
      <c r="F5" s="5">
        <v>14702.829319623184</v>
      </c>
    </row>
    <row r="6" spans="1:46" x14ac:dyDescent="0.25">
      <c r="A6" t="s">
        <v>38</v>
      </c>
      <c r="B6" s="5">
        <v>4055.2160241383249</v>
      </c>
      <c r="C6" s="5">
        <v>4593.7363970358638</v>
      </c>
      <c r="D6" s="5">
        <v>5357.8679376827795</v>
      </c>
      <c r="E6" s="5">
        <v>6070.0691388551941</v>
      </c>
      <c r="F6" s="5">
        <v>5929.9320791571845</v>
      </c>
      <c r="AJ6">
        <v>22.723392857547484</v>
      </c>
      <c r="AK6">
        <v>22.695071249881909</v>
      </c>
      <c r="AL6">
        <v>23.325908303601373</v>
      </c>
      <c r="AM6">
        <v>23.97028617628915</v>
      </c>
      <c r="AN6">
        <v>23.807797617791909</v>
      </c>
      <c r="AO6">
        <v>23.435978327376457</v>
      </c>
      <c r="AP6">
        <v>23.454192900831384</v>
      </c>
      <c r="AQ6">
        <v>23.603680963915362</v>
      </c>
      <c r="AR6">
        <v>23.456793914793003</v>
      </c>
      <c r="AS6">
        <v>22.368330764935934</v>
      </c>
      <c r="AT6">
        <v>20.437760407043481</v>
      </c>
    </row>
    <row r="7" spans="1:46" x14ac:dyDescent="0.25">
      <c r="A7" t="s">
        <v>39</v>
      </c>
      <c r="B7" s="5">
        <v>70383.115922215118</v>
      </c>
      <c r="C7" s="5">
        <v>77096.550813016787</v>
      </c>
      <c r="D7" s="5">
        <v>85690.476853001761</v>
      </c>
      <c r="E7" s="5">
        <v>93399.439912442787</v>
      </c>
      <c r="F7" s="5">
        <v>96608.36441391609</v>
      </c>
      <c r="AJ7">
        <v>2.1134870211558492</v>
      </c>
      <c r="AK7">
        <v>2.0219018944684612</v>
      </c>
      <c r="AL7">
        <v>1.8827944187727461</v>
      </c>
      <c r="AM7">
        <v>1.7992845271822382</v>
      </c>
      <c r="AN7">
        <v>1.8215493214834308</v>
      </c>
      <c r="AO7">
        <v>1.9367288764513657</v>
      </c>
      <c r="AP7">
        <v>2.0153728568116667</v>
      </c>
      <c r="AQ7">
        <v>1.9144691575295258</v>
      </c>
      <c r="AR7">
        <v>1.8121150722126567</v>
      </c>
      <c r="AS7">
        <v>2.0128839144803088</v>
      </c>
      <c r="AT7">
        <v>2.3344088622471708</v>
      </c>
    </row>
    <row r="8" spans="1:46" s="1" customFormat="1" x14ac:dyDescent="0.25">
      <c r="A8" s="1" t="s">
        <v>40</v>
      </c>
      <c r="B8" s="4">
        <v>25514.950747428789</v>
      </c>
      <c r="C8" s="4">
        <v>27247.889715235822</v>
      </c>
      <c r="D8" s="4">
        <v>30921.828977959325</v>
      </c>
      <c r="E8" s="4">
        <v>33804.271889950447</v>
      </c>
      <c r="F8" s="4">
        <v>33490.750149478612</v>
      </c>
      <c r="AJ8" s="1">
        <v>11.371025518108633</v>
      </c>
      <c r="AK8" s="1">
        <v>11.436235503496855</v>
      </c>
      <c r="AL8" s="1">
        <v>11.841722101193442</v>
      </c>
      <c r="AM8" s="1">
        <v>12.019742531088784</v>
      </c>
      <c r="AN8" s="1">
        <v>11.617001426050034</v>
      </c>
      <c r="AO8" s="1">
        <v>11.14265860252225</v>
      </c>
      <c r="AP8" s="1">
        <v>11.310674335568738</v>
      </c>
      <c r="AQ8" s="1">
        <v>11.593179739301638</v>
      </c>
      <c r="AR8" s="1">
        <v>11.344872841168554</v>
      </c>
      <c r="AS8" s="1">
        <v>9.9737125004711071</v>
      </c>
      <c r="AT8" s="1">
        <v>8.2644116667095542</v>
      </c>
    </row>
    <row r="9" spans="1:46" x14ac:dyDescent="0.25">
      <c r="A9" t="s">
        <v>41</v>
      </c>
      <c r="B9" s="5">
        <v>334.1855887793638</v>
      </c>
      <c r="C9" s="5">
        <v>362.12318027008513</v>
      </c>
      <c r="D9" s="5">
        <v>425.00307439090517</v>
      </c>
      <c r="E9" s="5">
        <v>461.53188606292446</v>
      </c>
      <c r="F9" s="5">
        <v>454.394195345892</v>
      </c>
      <c r="AJ9">
        <v>3.2834901057335268</v>
      </c>
      <c r="AK9">
        <v>3.3723047340704899</v>
      </c>
      <c r="AL9">
        <v>3.4108855886332301</v>
      </c>
      <c r="AM9">
        <v>3.4353592924134744</v>
      </c>
      <c r="AN9">
        <v>3.459604139673607</v>
      </c>
      <c r="AO9">
        <v>3.5672020304895171</v>
      </c>
      <c r="AP9">
        <v>3.8032111722219022</v>
      </c>
      <c r="AQ9">
        <v>3.9254843010767129</v>
      </c>
      <c r="AR9">
        <v>3.8420155182378823</v>
      </c>
      <c r="AS9">
        <v>3.854229289676673</v>
      </c>
      <c r="AT9">
        <v>3.9152487794205366</v>
      </c>
    </row>
    <row r="10" spans="1:46" x14ac:dyDescent="0.25">
      <c r="A10" t="s">
        <v>42</v>
      </c>
      <c r="B10" s="5">
        <v>5593.5366561489109</v>
      </c>
      <c r="C10" s="5">
        <v>6223.5638827683488</v>
      </c>
      <c r="D10" s="5">
        <v>7040.4504463101857</v>
      </c>
      <c r="E10" s="5">
        <v>7807.0090213689373</v>
      </c>
      <c r="F10" s="5">
        <v>7729.7796936445784</v>
      </c>
      <c r="AJ10">
        <v>4.0582132918797198</v>
      </c>
      <c r="AK10">
        <v>3.6884300809343156</v>
      </c>
      <c r="AL10">
        <v>3.7922586033341186</v>
      </c>
      <c r="AM10">
        <v>4.2836148614570551</v>
      </c>
      <c r="AN10">
        <v>4.4832357544774393</v>
      </c>
      <c r="AO10">
        <v>4.3016785094832919</v>
      </c>
      <c r="AP10">
        <v>3.8322355861161048</v>
      </c>
      <c r="AQ10">
        <v>3.7090268574992113</v>
      </c>
      <c r="AR10">
        <v>4.0233759374943192</v>
      </c>
      <c r="AS10">
        <v>4.170420639580219</v>
      </c>
      <c r="AT10">
        <v>3.7079398496265381</v>
      </c>
    </row>
    <row r="11" spans="1:46" x14ac:dyDescent="0.25">
      <c r="A11" t="s">
        <v>43</v>
      </c>
      <c r="B11" s="5">
        <v>8767.9938097022168</v>
      </c>
      <c r="C11" s="5">
        <v>9683.1180386270844</v>
      </c>
      <c r="D11" s="5">
        <v>11094.560868632734</v>
      </c>
      <c r="E11" s="5">
        <v>12427.967237981067</v>
      </c>
      <c r="F11" s="5">
        <v>12407.605570722279</v>
      </c>
    </row>
    <row r="12" spans="1:46" x14ac:dyDescent="0.25">
      <c r="A12" t="s">
        <v>44</v>
      </c>
      <c r="B12" s="5">
        <v>1971.103087643851</v>
      </c>
      <c r="C12" s="5">
        <v>2137.7712850900639</v>
      </c>
      <c r="D12" s="5">
        <v>2565.635655516116</v>
      </c>
      <c r="E12" s="5">
        <v>2560.3282826037216</v>
      </c>
      <c r="F12" s="5">
        <v>2644.3245034579245</v>
      </c>
    </row>
    <row r="13" spans="1:46" x14ac:dyDescent="0.25">
      <c r="A13" t="s">
        <v>45</v>
      </c>
      <c r="B13" s="5">
        <v>703.41826262207553</v>
      </c>
      <c r="C13" s="5">
        <v>667.70950192252496</v>
      </c>
      <c r="D13" s="5">
        <v>613.23307284909413</v>
      </c>
      <c r="E13" s="5">
        <v>597.55073944693697</v>
      </c>
      <c r="F13" s="5">
        <v>496.04303744514289</v>
      </c>
    </row>
    <row r="14" spans="1:46" x14ac:dyDescent="0.25">
      <c r="A14" t="s">
        <v>46</v>
      </c>
      <c r="B14" s="5">
        <v>5846.3387548419114</v>
      </c>
      <c r="C14" s="5">
        <v>5950.7689058976275</v>
      </c>
      <c r="D14" s="5">
        <v>6744.7165260958145</v>
      </c>
      <c r="E14" s="5">
        <v>7306.5525597862525</v>
      </c>
      <c r="F14" s="5">
        <v>7000.3590002432838</v>
      </c>
    </row>
    <row r="15" spans="1:46" x14ac:dyDescent="0.25">
      <c r="A15" t="s">
        <v>47</v>
      </c>
      <c r="B15" s="5">
        <v>929.03303452343789</v>
      </c>
      <c r="C15" s="5">
        <v>1027.3374621963528</v>
      </c>
      <c r="D15" s="5">
        <v>1161.9274317516442</v>
      </c>
      <c r="E15" s="5">
        <v>1379.8547831175115</v>
      </c>
      <c r="F15" s="5">
        <v>1538.304962501247</v>
      </c>
    </row>
    <row r="16" spans="1:46" x14ac:dyDescent="0.25">
      <c r="A16" t="s">
        <v>48</v>
      </c>
      <c r="B16" s="5">
        <v>968.71466287912131</v>
      </c>
      <c r="C16" s="5">
        <v>696.12723012951938</v>
      </c>
      <c r="D16" s="5">
        <v>699.43230816353093</v>
      </c>
      <c r="E16" s="5">
        <v>673.60110346902832</v>
      </c>
      <c r="F16" s="5">
        <v>646.49664886399103</v>
      </c>
    </row>
    <row r="17" spans="1:46" x14ac:dyDescent="0.25">
      <c r="A17" t="s">
        <v>49</v>
      </c>
      <c r="B17" s="5">
        <v>400.62689028789964</v>
      </c>
      <c r="C17" s="5">
        <v>499.37022833421855</v>
      </c>
      <c r="D17" s="5">
        <v>576.86959424930001</v>
      </c>
      <c r="E17" s="5">
        <v>589.87627611407072</v>
      </c>
      <c r="F17" s="5">
        <v>573.44253725427029</v>
      </c>
      <c r="AJ17">
        <v>32506.276875042633</v>
      </c>
      <c r="AK17">
        <v>29997.808587078871</v>
      </c>
      <c r="AL17">
        <v>29772.781327787507</v>
      </c>
      <c r="AM17">
        <v>30514.221877429489</v>
      </c>
      <c r="AN17">
        <v>35084.613890844397</v>
      </c>
      <c r="AO17">
        <v>32540.160534123137</v>
      </c>
      <c r="AP17">
        <v>29984.715583487497</v>
      </c>
      <c r="AQ17">
        <v>28821.202739780725</v>
      </c>
      <c r="AR17">
        <v>34991.054523912964</v>
      </c>
      <c r="AS17">
        <v>33038.92629704695</v>
      </c>
      <c r="AT17">
        <v>31831.7796685539</v>
      </c>
    </row>
    <row r="18" spans="1:46" s="1" customFormat="1" x14ac:dyDescent="0.25">
      <c r="A18" s="1" t="s">
        <v>50</v>
      </c>
      <c r="B18" s="4">
        <v>575.86498586351047</v>
      </c>
      <c r="C18" s="4">
        <v>648.28803384707419</v>
      </c>
      <c r="D18" s="4">
        <v>763.81909877283726</v>
      </c>
      <c r="E18" s="4">
        <v>924.45859454399044</v>
      </c>
      <c r="F18" s="4">
        <v>1037.0903854627766</v>
      </c>
      <c r="AJ18" s="1">
        <v>8945.9897305981594</v>
      </c>
      <c r="AK18" s="1">
        <v>6437.4458477965736</v>
      </c>
      <c r="AL18" s="1">
        <v>5936.1381077740198</v>
      </c>
      <c r="AM18" s="1">
        <v>6667.4837219634719</v>
      </c>
      <c r="AN18" s="1">
        <v>9637.6877025674476</v>
      </c>
      <c r="AO18" s="1">
        <v>7020.2066949976561</v>
      </c>
      <c r="AP18" s="1">
        <v>5837.074196563859</v>
      </c>
      <c r="AQ18" s="1">
        <v>6837.0871628925051</v>
      </c>
      <c r="AR18" s="1">
        <v>9872.6779713596734</v>
      </c>
      <c r="AS18" s="1">
        <v>7208.323011030343</v>
      </c>
      <c r="AT18" s="1">
        <v>5675.9809406619315</v>
      </c>
    </row>
    <row r="19" spans="1:46" s="1" customFormat="1" x14ac:dyDescent="0.25">
      <c r="A19" s="1" t="s">
        <v>51</v>
      </c>
      <c r="B19" s="4">
        <v>1.721757460799427</v>
      </c>
      <c r="C19" s="4">
        <v>2.285143968452259</v>
      </c>
      <c r="D19" s="4">
        <v>2.8755828528129284</v>
      </c>
      <c r="E19" s="4">
        <v>2.740843744030709</v>
      </c>
      <c r="F19" s="4">
        <v>4.1637871740265355</v>
      </c>
      <c r="AJ19" s="1">
        <v>7783.5677140210055</v>
      </c>
      <c r="AK19" s="1">
        <v>8082.0517839264285</v>
      </c>
      <c r="AL19" s="1">
        <v>8248.6418143817955</v>
      </c>
      <c r="AM19" s="1">
        <v>8183.4146391958757</v>
      </c>
      <c r="AN19" s="1">
        <v>8512.044851809791</v>
      </c>
      <c r="AO19" s="1">
        <v>8881.8413238642534</v>
      </c>
      <c r="AP19" s="1">
        <v>8420.4957705684792</v>
      </c>
      <c r="AQ19" s="1">
        <v>7555.3437793973899</v>
      </c>
      <c r="AR19" s="1">
        <v>8852.7530968506944</v>
      </c>
      <c r="AS19" s="1">
        <v>9411.3643773648455</v>
      </c>
      <c r="AT19" s="1">
        <v>9395.5142697266019</v>
      </c>
    </row>
    <row r="20" spans="1:46" s="1" customFormat="1" x14ac:dyDescent="0.25">
      <c r="A20" s="1" t="s">
        <v>52</v>
      </c>
      <c r="B20" s="4">
        <v>-4369.1358619101811</v>
      </c>
      <c r="C20" s="4">
        <v>-5847.1150982749677</v>
      </c>
      <c r="D20" s="4">
        <v>-9603.0505152543301</v>
      </c>
      <c r="E20" s="4">
        <v>-8699.5553129087602</v>
      </c>
      <c r="F20" s="4">
        <v>-15220.066551054868</v>
      </c>
      <c r="AJ20" s="1">
        <v>13789.818774914975</v>
      </c>
      <c r="AK20" s="1">
        <v>13398.181715995239</v>
      </c>
      <c r="AL20" s="1">
        <v>13459.158927423172</v>
      </c>
      <c r="AM20" s="1">
        <v>13541.707110968859</v>
      </c>
      <c r="AN20" s="1">
        <v>14772.198423816697</v>
      </c>
      <c r="AO20" s="1">
        <v>14394.978039378844</v>
      </c>
      <c r="AP20" s="1">
        <v>13603.864427443226</v>
      </c>
      <c r="AQ20" s="1">
        <v>12772.741552341644</v>
      </c>
      <c r="AR20" s="1">
        <v>13983.809911665028</v>
      </c>
      <c r="AS20" s="1">
        <v>14036.137227128509</v>
      </c>
      <c r="AT20" s="1">
        <v>14508.361241138757</v>
      </c>
    </row>
    <row r="21" spans="1:46" s="1" customFormat="1" x14ac:dyDescent="0.25">
      <c r="A21" s="1" t="s">
        <v>53</v>
      </c>
      <c r="B21" s="4">
        <v>14874.391761925177</v>
      </c>
      <c r="C21" s="4">
        <v>17242.887895610675</v>
      </c>
      <c r="D21" s="4">
        <v>17549.770952517825</v>
      </c>
      <c r="E21" s="4">
        <v>16777.083531596447</v>
      </c>
      <c r="F21" s="4">
        <v>16990.458010131024</v>
      </c>
      <c r="AJ21" s="1">
        <v>1986.9006555084909</v>
      </c>
      <c r="AK21" s="1">
        <v>2080.1292393606277</v>
      </c>
      <c r="AL21" s="1">
        <v>2128.8424782085181</v>
      </c>
      <c r="AM21" s="1">
        <v>2121.6164053012817</v>
      </c>
      <c r="AN21" s="1">
        <v>2162.6829126504635</v>
      </c>
      <c r="AO21" s="1">
        <v>2243.1344758823848</v>
      </c>
      <c r="AP21" s="1">
        <v>2123.281188911933</v>
      </c>
      <c r="AQ21" s="1">
        <v>1656.0302451491864</v>
      </c>
      <c r="AR21" s="1">
        <v>2281.813544037569</v>
      </c>
      <c r="AS21" s="1">
        <v>2383.1016815232479</v>
      </c>
      <c r="AT21" s="1">
        <v>2251.9232170266109</v>
      </c>
    </row>
    <row r="22" spans="1:46" x14ac:dyDescent="0.25">
      <c r="A22" t="s">
        <v>54</v>
      </c>
      <c r="B22" s="5">
        <v>8484.4778126166711</v>
      </c>
      <c r="C22" s="5">
        <v>10521.433297652466</v>
      </c>
      <c r="D22" s="5">
        <v>10268.678128937661</v>
      </c>
      <c r="E22" s="5">
        <v>13368.997311170673</v>
      </c>
      <c r="F22" s="5">
        <v>13750.360842572418</v>
      </c>
    </row>
    <row r="23" spans="1:46" x14ac:dyDescent="0.25">
      <c r="A23" t="s">
        <v>55</v>
      </c>
      <c r="B23" s="5">
        <v>6389.9139493085067</v>
      </c>
      <c r="C23" s="5">
        <v>6721.4545979582081</v>
      </c>
      <c r="D23" s="5">
        <v>7281.0928235801648</v>
      </c>
      <c r="E23" s="5">
        <v>3408.0862204257724</v>
      </c>
      <c r="F23" s="5">
        <v>3240.0971675586056</v>
      </c>
    </row>
    <row r="24" spans="1:46" s="1" customFormat="1" x14ac:dyDescent="0.25">
      <c r="A24" s="1" t="s">
        <v>56</v>
      </c>
      <c r="B24" s="4">
        <v>19243.527623835358</v>
      </c>
      <c r="C24" s="4">
        <v>23090.002993885642</v>
      </c>
      <c r="D24" s="4">
        <v>27152.821467772155</v>
      </c>
      <c r="E24" s="4">
        <v>25476.638844505207</v>
      </c>
      <c r="F24" s="4">
        <v>32210.524561185892</v>
      </c>
    </row>
    <row r="25" spans="1:46" x14ac:dyDescent="0.25">
      <c r="A25" t="s">
        <v>54</v>
      </c>
      <c r="B25" s="5">
        <v>12561.902225895617</v>
      </c>
      <c r="C25" s="5">
        <v>14955.171582041428</v>
      </c>
      <c r="D25" s="5">
        <v>17672.20742420058</v>
      </c>
      <c r="E25" s="5">
        <v>20568.968604360784</v>
      </c>
      <c r="F25" s="5">
        <v>21538.7268621273</v>
      </c>
    </row>
    <row r="26" spans="1:46" x14ac:dyDescent="0.25">
      <c r="A26" t="s">
        <v>55</v>
      </c>
      <c r="B26" s="5">
        <v>6681.6253979397416</v>
      </c>
      <c r="C26" s="5">
        <v>8134.8314118442149</v>
      </c>
      <c r="D26" s="5">
        <v>9480.614043571577</v>
      </c>
      <c r="E26" s="5">
        <v>4907.6702401444245</v>
      </c>
      <c r="F26" s="5">
        <v>10671.797699058592</v>
      </c>
    </row>
    <row r="27" spans="1:46" s="1" customFormat="1" x14ac:dyDescent="0.25">
      <c r="A27" s="1" t="s">
        <v>59</v>
      </c>
      <c r="B27" s="4">
        <v>4.9659946336178109</v>
      </c>
      <c r="C27" s="4">
        <v>793.69599733377981</v>
      </c>
      <c r="D27" s="4">
        <v>3472.9507636959461</v>
      </c>
      <c r="E27" s="4">
        <v>2402.4941478016553</v>
      </c>
      <c r="F27" s="4">
        <v>7351.423748935922</v>
      </c>
    </row>
    <row r="28" spans="1:46" s="1" customFormat="1" x14ac:dyDescent="0.25">
      <c r="A28" s="1" t="s">
        <v>57</v>
      </c>
      <c r="B28" s="4">
        <v>104372.00757915433</v>
      </c>
      <c r="C28" s="4">
        <v>114038.71208732919</v>
      </c>
      <c r="D28" s="4">
        <v>126965.32422084964</v>
      </c>
      <c r="E28" s="4">
        <v>139710.64412773179</v>
      </c>
      <c r="F28" s="4">
        <v>143904.48733269295</v>
      </c>
    </row>
    <row r="31" spans="1:46" s="1" customFormat="1" x14ac:dyDescent="0.25">
      <c r="A31" s="7" t="s">
        <v>62</v>
      </c>
      <c r="B31" s="3" t="s">
        <v>71</v>
      </c>
      <c r="C31" s="3" t="s">
        <v>72</v>
      </c>
      <c r="D31" s="3" t="s">
        <v>73</v>
      </c>
      <c r="E31" s="3" t="s">
        <v>74</v>
      </c>
      <c r="F31" s="3" t="s">
        <v>84</v>
      </c>
    </row>
    <row r="32" spans="1:46" s="1" customFormat="1" x14ac:dyDescent="0.25">
      <c r="A32" s="1" t="s">
        <v>60</v>
      </c>
      <c r="B32" s="4">
        <v>3779.675444321656</v>
      </c>
      <c r="C32" s="4">
        <v>5675.7819336693492</v>
      </c>
      <c r="D32" s="4">
        <v>7147.1421580973729</v>
      </c>
      <c r="E32" s="4">
        <v>7904.4063395962439</v>
      </c>
      <c r="F32" s="4">
        <v>9242.8565700658619</v>
      </c>
    </row>
    <row r="33" spans="1:6" x14ac:dyDescent="0.25">
      <c r="A33" t="s">
        <v>41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5">
      <c r="A34" t="s">
        <v>42</v>
      </c>
      <c r="B34" s="5">
        <v>789.78906117263182</v>
      </c>
      <c r="C34" s="5">
        <v>962.87587838764875</v>
      </c>
      <c r="D34" s="5">
        <v>983.88217020391494</v>
      </c>
      <c r="E34" s="5">
        <v>1091.7380259239246</v>
      </c>
      <c r="F34" s="5">
        <v>1118.4544552688378</v>
      </c>
    </row>
    <row r="35" spans="1:6" x14ac:dyDescent="0.25">
      <c r="A35" t="s">
        <v>43</v>
      </c>
      <c r="B35" s="5">
        <v>1850.9742655597192</v>
      </c>
      <c r="C35" s="5">
        <v>3156.9261312688741</v>
      </c>
      <c r="D35" s="5">
        <v>4487.4103933579427</v>
      </c>
      <c r="E35" s="5">
        <v>5074.0209808156023</v>
      </c>
      <c r="F35" s="5">
        <v>6133.5281505411613</v>
      </c>
    </row>
    <row r="36" spans="1:6" x14ac:dyDescent="0.25">
      <c r="A36" t="s">
        <v>44</v>
      </c>
      <c r="B36" s="5">
        <v>33.631618036396965</v>
      </c>
      <c r="C36" s="5">
        <v>20.220004679613556</v>
      </c>
      <c r="D36" s="5">
        <v>153.8828381366809</v>
      </c>
      <c r="E36" s="5">
        <v>387.13405494263662</v>
      </c>
      <c r="F36" s="5">
        <v>505.55218502043226</v>
      </c>
    </row>
    <row r="37" spans="1:6" x14ac:dyDescent="0.25">
      <c r="A37" t="s">
        <v>45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t="s">
        <v>46</v>
      </c>
      <c r="B38" s="5">
        <v>887.3290174169116</v>
      </c>
      <c r="C38" s="5">
        <v>1152.1931807347291</v>
      </c>
      <c r="D38" s="5">
        <v>1118.5589207803414</v>
      </c>
      <c r="E38" s="5">
        <v>963.99090856253724</v>
      </c>
      <c r="F38" s="5">
        <v>1135.6201803146023</v>
      </c>
    </row>
    <row r="39" spans="1:6" x14ac:dyDescent="0.25">
      <c r="A39" t="s">
        <v>47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5">
      <c r="A40" t="s">
        <v>48</v>
      </c>
      <c r="B40" s="5">
        <v>217.95148213599654</v>
      </c>
      <c r="C40" s="5">
        <v>383.56673859848405</v>
      </c>
      <c r="D40" s="5">
        <v>403.4078356184923</v>
      </c>
      <c r="E40" s="5">
        <v>387.52236935154434</v>
      </c>
      <c r="F40" s="5">
        <v>349.7015989208291</v>
      </c>
    </row>
    <row r="41" spans="1:6" x14ac:dyDescent="0.25">
      <c r="A41" t="s">
        <v>49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B42" s="5"/>
      <c r="C42" s="5"/>
      <c r="D42" s="5"/>
      <c r="E42" s="5"/>
      <c r="F42" s="5"/>
    </row>
    <row r="43" spans="1:6" s="1" customFormat="1" x14ac:dyDescent="0.25">
      <c r="A43" s="1" t="s">
        <v>61</v>
      </c>
      <c r="B43" s="4">
        <v>21735.275303107137</v>
      </c>
      <c r="C43" s="4">
        <v>21572.107781566479</v>
      </c>
      <c r="D43" s="4">
        <v>23774.686819861952</v>
      </c>
      <c r="E43" s="4">
        <v>25899.865550354203</v>
      </c>
      <c r="F43" s="4">
        <v>24247.893579412746</v>
      </c>
    </row>
    <row r="44" spans="1:6" x14ac:dyDescent="0.25">
      <c r="A44" t="s">
        <v>41</v>
      </c>
      <c r="B44" s="5">
        <v>334.1855887793638</v>
      </c>
      <c r="C44" s="5">
        <v>362.12318027008513</v>
      </c>
      <c r="D44" s="5">
        <v>425.00307439090517</v>
      </c>
      <c r="E44" s="5">
        <v>461.53188606292446</v>
      </c>
      <c r="F44" s="5">
        <v>454.39419534589206</v>
      </c>
    </row>
    <row r="45" spans="1:6" x14ac:dyDescent="0.25">
      <c r="A45" t="s">
        <v>42</v>
      </c>
      <c r="B45" s="5">
        <v>4803.7475949762793</v>
      </c>
      <c r="C45" s="5">
        <v>5260.6880043806987</v>
      </c>
      <c r="D45" s="5">
        <v>6056.5682761062708</v>
      </c>
      <c r="E45" s="5">
        <v>6715.2709954450129</v>
      </c>
      <c r="F45" s="5">
        <v>6611.3252383757399</v>
      </c>
    </row>
    <row r="46" spans="1:6" x14ac:dyDescent="0.25">
      <c r="A46" t="s">
        <v>43</v>
      </c>
      <c r="B46" s="5">
        <v>6917.0195441424985</v>
      </c>
      <c r="C46" s="5">
        <v>6526.1919073582103</v>
      </c>
      <c r="D46" s="5">
        <v>6607.1504752747915</v>
      </c>
      <c r="E46" s="5">
        <v>7353.9462571654649</v>
      </c>
      <c r="F46" s="5">
        <v>6274.0774201811182</v>
      </c>
    </row>
    <row r="47" spans="1:6" x14ac:dyDescent="0.25">
      <c r="A47" t="s">
        <v>44</v>
      </c>
      <c r="B47" s="5">
        <v>1937.4714696074539</v>
      </c>
      <c r="C47" s="5">
        <v>2117.5512804104501</v>
      </c>
      <c r="D47" s="5">
        <v>2411.7528173794349</v>
      </c>
      <c r="E47" s="5">
        <v>2173.1942276610848</v>
      </c>
      <c r="F47" s="5">
        <v>2138.7723184374927</v>
      </c>
    </row>
    <row r="48" spans="1:6" x14ac:dyDescent="0.25">
      <c r="A48" t="s">
        <v>45</v>
      </c>
      <c r="B48" s="5">
        <v>703.41826262207553</v>
      </c>
      <c r="C48" s="5">
        <v>667.70950192252496</v>
      </c>
      <c r="D48" s="5">
        <v>613.23307284909413</v>
      </c>
      <c r="E48" s="5">
        <v>597.55073944693697</v>
      </c>
      <c r="F48" s="5">
        <v>496.04303744514289</v>
      </c>
    </row>
    <row r="49" spans="1:6" x14ac:dyDescent="0.25">
      <c r="A49" t="s">
        <v>46</v>
      </c>
      <c r="B49" s="5">
        <v>4959.0097374250008</v>
      </c>
      <c r="C49" s="5">
        <v>4798.5757251628984</v>
      </c>
      <c r="D49" s="5">
        <v>5626.1576053154731</v>
      </c>
      <c r="E49" s="5">
        <v>6342.5616512237148</v>
      </c>
      <c r="F49" s="5">
        <v>5864.7388199286816</v>
      </c>
    </row>
    <row r="50" spans="1:6" x14ac:dyDescent="0.25">
      <c r="A50" t="s">
        <v>47</v>
      </c>
      <c r="B50" s="5">
        <v>929.03303452343789</v>
      </c>
      <c r="C50" s="5">
        <v>1027.337462196353</v>
      </c>
      <c r="D50" s="5">
        <v>1161.9274317516442</v>
      </c>
      <c r="E50" s="5">
        <v>1379.8547831175115</v>
      </c>
      <c r="F50" s="5">
        <v>1538.304962501247</v>
      </c>
    </row>
    <row r="51" spans="1:6" x14ac:dyDescent="0.25">
      <c r="A51" t="s">
        <v>48</v>
      </c>
      <c r="B51" s="5">
        <v>750.76318074312474</v>
      </c>
      <c r="C51" s="5">
        <v>312.56049153103527</v>
      </c>
      <c r="D51" s="5">
        <v>296.02447254503863</v>
      </c>
      <c r="E51" s="5">
        <v>286.07873411748398</v>
      </c>
      <c r="F51" s="5">
        <v>296.79504994316193</v>
      </c>
    </row>
    <row r="52" spans="1:6" x14ac:dyDescent="0.25">
      <c r="A52" t="s">
        <v>49</v>
      </c>
      <c r="B52" s="5">
        <v>400.62689028789964</v>
      </c>
      <c r="C52" s="5">
        <v>499.37022833421861</v>
      </c>
      <c r="D52" s="5">
        <v>576.86959424930001</v>
      </c>
      <c r="E52" s="5">
        <v>589.87627611407072</v>
      </c>
      <c r="F52" s="5">
        <v>573.44253725427029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52"/>
  <sheetViews>
    <sheetView workbookViewId="0">
      <selection activeCell="B16" sqref="B16"/>
    </sheetView>
  </sheetViews>
  <sheetFormatPr defaultRowHeight="15" x14ac:dyDescent="0.25"/>
  <cols>
    <col min="1" max="1" width="39.42578125" bestFit="1" customWidth="1"/>
    <col min="2" max="6" width="10.42578125" style="6" customWidth="1"/>
  </cols>
  <sheetData>
    <row r="2" spans="1:6" s="1" customFormat="1" x14ac:dyDescent="0.25">
      <c r="A2" s="1" t="s">
        <v>35</v>
      </c>
      <c r="B2" s="3" t="s">
        <v>71</v>
      </c>
      <c r="C2" s="3" t="s">
        <v>72</v>
      </c>
      <c r="D2" s="3" t="s">
        <v>73</v>
      </c>
      <c r="E2" s="3" t="s">
        <v>74</v>
      </c>
      <c r="F2" s="3" t="s">
        <v>75</v>
      </c>
    </row>
    <row r="4" spans="1:6" s="1" customFormat="1" x14ac:dyDescent="0.25">
      <c r="A4" s="1" t="s">
        <v>36</v>
      </c>
      <c r="B4" s="4">
        <v>83882.39524749</v>
      </c>
      <c r="C4" s="4">
        <v>89758.503374763852</v>
      </c>
      <c r="D4" s="4">
        <v>95595.915198493138</v>
      </c>
      <c r="E4" s="4">
        <v>102784.97619323997</v>
      </c>
      <c r="F4" s="4">
        <v>105627.37817949681</v>
      </c>
    </row>
    <row r="5" spans="1:6" x14ac:dyDescent="0.25">
      <c r="A5" t="s">
        <v>37</v>
      </c>
      <c r="B5" s="5">
        <v>8180.4097310675197</v>
      </c>
      <c r="C5" s="5">
        <v>9084.7670452745933</v>
      </c>
      <c r="D5" s="5">
        <v>9377.9292803686294</v>
      </c>
      <c r="E5" s="5">
        <v>10662.397671997551</v>
      </c>
      <c r="F5" s="5">
        <v>12973.067565540914</v>
      </c>
    </row>
    <row r="6" spans="1:6" x14ac:dyDescent="0.25">
      <c r="A6" t="s">
        <v>38</v>
      </c>
      <c r="B6" s="5">
        <v>4044.2341509004509</v>
      </c>
      <c r="C6" s="5">
        <v>4583.236779484233</v>
      </c>
      <c r="D6" s="5">
        <v>5156.7207940458247</v>
      </c>
      <c r="E6" s="5">
        <v>5189.6615338756264</v>
      </c>
      <c r="F6" s="5">
        <v>4432.7098661198406</v>
      </c>
    </row>
    <row r="7" spans="1:6" x14ac:dyDescent="0.25">
      <c r="A7" t="s">
        <v>39</v>
      </c>
      <c r="B7" s="5">
        <v>71657.751365522025</v>
      </c>
      <c r="C7" s="5">
        <v>76090.499550005028</v>
      </c>
      <c r="D7" s="5">
        <v>81061.26512407868</v>
      </c>
      <c r="E7" s="5">
        <v>86932.916987366785</v>
      </c>
      <c r="F7" s="5">
        <v>88221.600747836055</v>
      </c>
    </row>
    <row r="8" spans="1:6" s="1" customFormat="1" x14ac:dyDescent="0.25">
      <c r="A8" s="1" t="s">
        <v>40</v>
      </c>
      <c r="B8" s="4">
        <v>25384.389275699454</v>
      </c>
      <c r="C8" s="4">
        <v>27509.212179160993</v>
      </c>
      <c r="D8" s="4">
        <v>30063.982932097751</v>
      </c>
      <c r="E8" s="4">
        <v>32383.664063710978</v>
      </c>
      <c r="F8" s="4">
        <v>31612.53823600075</v>
      </c>
    </row>
    <row r="9" spans="1:6" x14ac:dyDescent="0.25">
      <c r="A9" t="s">
        <v>41</v>
      </c>
      <c r="B9" s="5">
        <v>321.63657242144768</v>
      </c>
      <c r="C9" s="5">
        <v>333.93736213130092</v>
      </c>
      <c r="D9" s="5">
        <v>337.03828362568731</v>
      </c>
      <c r="E9" s="5">
        <v>352.3323273905682</v>
      </c>
      <c r="F9" s="5">
        <v>344.13960438397072</v>
      </c>
    </row>
    <row r="10" spans="1:6" x14ac:dyDescent="0.25">
      <c r="A10" t="s">
        <v>42</v>
      </c>
      <c r="B10" s="5">
        <v>5555.9022558671504</v>
      </c>
      <c r="C10" s="5">
        <v>6240.9489900901799</v>
      </c>
      <c r="D10" s="5">
        <v>6824.8854766138938</v>
      </c>
      <c r="E10" s="5">
        <v>7599.7505060044687</v>
      </c>
      <c r="F10" s="5">
        <v>7516.9120279013168</v>
      </c>
    </row>
    <row r="11" spans="1:6" x14ac:dyDescent="0.25">
      <c r="A11" t="s">
        <v>43</v>
      </c>
      <c r="B11" s="5">
        <v>8710.1856076814729</v>
      </c>
      <c r="C11" s="5">
        <v>9772.786984801367</v>
      </c>
      <c r="D11" s="5">
        <v>10888.140021005102</v>
      </c>
      <c r="E11" s="5">
        <v>12242.497356019227</v>
      </c>
      <c r="F11" s="5">
        <v>12216.9157944736</v>
      </c>
    </row>
    <row r="12" spans="1:6" x14ac:dyDescent="0.25">
      <c r="A12" t="s">
        <v>44</v>
      </c>
      <c r="B12" s="5">
        <v>1934.0390938492978</v>
      </c>
      <c r="C12" s="5">
        <v>2202.9477752597245</v>
      </c>
      <c r="D12" s="5">
        <v>2353.7727656330871</v>
      </c>
      <c r="E12" s="5">
        <v>1991.8041262952943</v>
      </c>
      <c r="F12" s="5">
        <v>1859.6491476372705</v>
      </c>
    </row>
    <row r="13" spans="1:6" x14ac:dyDescent="0.25">
      <c r="A13" t="s">
        <v>45</v>
      </c>
      <c r="B13" s="5">
        <v>699.56275732004917</v>
      </c>
      <c r="C13" s="5">
        <v>664.40380238788373</v>
      </c>
      <c r="D13" s="5">
        <v>586.12866903197767</v>
      </c>
      <c r="E13" s="5">
        <v>560.87278765354245</v>
      </c>
      <c r="F13" s="5">
        <v>445.96139443914927</v>
      </c>
    </row>
    <row r="14" spans="1:6" x14ac:dyDescent="0.25">
      <c r="A14" t="s">
        <v>46</v>
      </c>
      <c r="B14" s="5">
        <v>5879.4143170187626</v>
      </c>
      <c r="C14" s="5">
        <v>6072.145574051412</v>
      </c>
      <c r="D14" s="5">
        <v>6709.6426797221011</v>
      </c>
      <c r="E14" s="5">
        <v>7135.6352484501203</v>
      </c>
      <c r="F14" s="5">
        <v>6717.4344258203055</v>
      </c>
    </row>
    <row r="15" spans="1:6" x14ac:dyDescent="0.25">
      <c r="A15" t="s">
        <v>47</v>
      </c>
      <c r="B15" s="5">
        <v>908.91811922945385</v>
      </c>
      <c r="C15" s="5">
        <v>1031.1176830593895</v>
      </c>
      <c r="D15" s="5">
        <v>1132.0662262557232</v>
      </c>
      <c r="E15" s="5">
        <v>1286.5794483007028</v>
      </c>
      <c r="F15" s="5">
        <v>1364.2388058780571</v>
      </c>
    </row>
    <row r="16" spans="1:6" x14ac:dyDescent="0.25">
      <c r="A16" t="s">
        <v>48</v>
      </c>
      <c r="B16" s="5">
        <v>980.77192241732178</v>
      </c>
      <c r="C16" s="5">
        <v>687.69782761680631</v>
      </c>
      <c r="D16" s="5">
        <v>660.03893507442865</v>
      </c>
      <c r="E16" s="5">
        <v>625.19043403129979</v>
      </c>
      <c r="F16" s="5">
        <v>580.86347825375617</v>
      </c>
    </row>
    <row r="17" spans="1:6" x14ac:dyDescent="0.25">
      <c r="A17" t="s">
        <v>49</v>
      </c>
      <c r="B17" s="5">
        <v>393.95862989449864</v>
      </c>
      <c r="C17" s="5">
        <v>503.22617976292952</v>
      </c>
      <c r="D17" s="5">
        <v>572.26987513575762</v>
      </c>
      <c r="E17" s="5">
        <v>589.00182956576009</v>
      </c>
      <c r="F17" s="5">
        <v>566.42355721332592</v>
      </c>
    </row>
    <row r="18" spans="1:6" s="1" customFormat="1" x14ac:dyDescent="0.25">
      <c r="A18" s="1" t="s">
        <v>50</v>
      </c>
      <c r="B18" s="4">
        <v>572.00171863300613</v>
      </c>
      <c r="C18" s="4">
        <v>638.11934793889657</v>
      </c>
      <c r="D18" s="4">
        <v>693.71544721104124</v>
      </c>
      <c r="E18" s="4">
        <v>782.39545365397282</v>
      </c>
      <c r="F18" s="4">
        <v>825.24413475092649</v>
      </c>
    </row>
    <row r="19" spans="1:6" s="1" customFormat="1" x14ac:dyDescent="0.25">
      <c r="A19" s="1" t="s">
        <v>51</v>
      </c>
      <c r="B19" s="4">
        <v>4.5729027682815779</v>
      </c>
      <c r="C19" s="4">
        <v>1.2477487176904496</v>
      </c>
      <c r="D19" s="4">
        <v>0.44155307898992402</v>
      </c>
      <c r="E19" s="4">
        <v>0.4225409557857972</v>
      </c>
      <c r="F19" s="4">
        <v>0.56051629364014521</v>
      </c>
    </row>
    <row r="20" spans="1:6" s="1" customFormat="1" x14ac:dyDescent="0.25">
      <c r="A20" s="1" t="s">
        <v>52</v>
      </c>
      <c r="B20" s="4">
        <v>-3612.8950836802323</v>
      </c>
      <c r="C20" s="4">
        <v>-3204.7588459991712</v>
      </c>
      <c r="D20" s="4">
        <v>-4995.6323163899651</v>
      </c>
      <c r="E20" s="4">
        <v>-4476.2187376336951</v>
      </c>
      <c r="F20" s="4">
        <v>-9473.3952018711498</v>
      </c>
    </row>
    <row r="21" spans="1:6" s="1" customFormat="1" x14ac:dyDescent="0.25">
      <c r="A21" s="1" t="s">
        <v>53</v>
      </c>
      <c r="B21" s="4">
        <v>17248.108890029132</v>
      </c>
      <c r="C21" s="4">
        <v>18957.350142465319</v>
      </c>
      <c r="D21" s="4">
        <v>19097.927780200989</v>
      </c>
      <c r="E21" s="4">
        <v>17246.9918258615</v>
      </c>
      <c r="F21" s="4">
        <v>17167.944871545234</v>
      </c>
    </row>
    <row r="22" spans="1:6" x14ac:dyDescent="0.25">
      <c r="A22" t="s">
        <v>54</v>
      </c>
      <c r="B22" s="5">
        <v>10464.649067795521</v>
      </c>
      <c r="C22" s="5">
        <v>12289.210191563747</v>
      </c>
      <c r="D22" s="5">
        <v>12084.644501075925</v>
      </c>
      <c r="E22" s="5">
        <v>14043.31606235694</v>
      </c>
      <c r="F22" s="5">
        <v>14238.304186150206</v>
      </c>
    </row>
    <row r="23" spans="1:6" x14ac:dyDescent="0.25">
      <c r="A23" t="s">
        <v>55</v>
      </c>
      <c r="B23" s="5">
        <v>6783.4598222336117</v>
      </c>
      <c r="C23" s="5">
        <v>6668.1399509015719</v>
      </c>
      <c r="D23" s="5">
        <v>7013.283279125063</v>
      </c>
      <c r="E23" s="5">
        <v>3203.675763504561</v>
      </c>
      <c r="F23" s="5">
        <v>2929.6406853950284</v>
      </c>
    </row>
    <row r="24" spans="1:6" s="1" customFormat="1" x14ac:dyDescent="0.25">
      <c r="A24" s="1" t="s">
        <v>56</v>
      </c>
      <c r="B24" s="4">
        <v>20861.003973709365</v>
      </c>
      <c r="C24" s="4">
        <v>22162.10898846449</v>
      </c>
      <c r="D24" s="4">
        <v>24093.560096590954</v>
      </c>
      <c r="E24" s="4">
        <v>21723.210563495195</v>
      </c>
      <c r="F24" s="4">
        <v>26641.340073416384</v>
      </c>
    </row>
    <row r="25" spans="1:6" x14ac:dyDescent="0.25">
      <c r="A25" t="s">
        <v>54</v>
      </c>
      <c r="B25" s="5">
        <v>14001.952911989469</v>
      </c>
      <c r="C25" s="5">
        <v>14104.866576818164</v>
      </c>
      <c r="D25" s="5">
        <v>15080.394056620522</v>
      </c>
      <c r="E25" s="5">
        <v>17201.38353097417</v>
      </c>
      <c r="F25" s="5">
        <v>17649.294544181121</v>
      </c>
    </row>
    <row r="26" spans="1:6" x14ac:dyDescent="0.25">
      <c r="A26" t="s">
        <v>55</v>
      </c>
      <c r="B26" s="5">
        <v>6859.0510617198952</v>
      </c>
      <c r="C26" s="5">
        <v>8057.2424116463271</v>
      </c>
      <c r="D26" s="5">
        <v>9013.1660399704342</v>
      </c>
      <c r="E26" s="5">
        <v>4521.8270325210233</v>
      </c>
      <c r="F26" s="5">
        <v>8992.0455292352635</v>
      </c>
    </row>
    <row r="27" spans="1:6" s="1" customFormat="1" x14ac:dyDescent="0.25">
      <c r="A27" s="1" t="s">
        <v>59</v>
      </c>
      <c r="B27" s="4">
        <v>-1300.8560281092941</v>
      </c>
      <c r="C27" s="4">
        <v>-2355.3213701184577</v>
      </c>
      <c r="D27" s="4">
        <v>-2601.3704770227487</v>
      </c>
      <c r="E27" s="4">
        <v>-3563.4618837424932</v>
      </c>
      <c r="F27" s="4">
        <v>-1756.4267204428033</v>
      </c>
    </row>
    <row r="28" spans="1:6" s="1" customFormat="1" x14ac:dyDescent="0.25">
      <c r="A28" s="1" t="s">
        <v>57</v>
      </c>
      <c r="B28" s="4">
        <v>104929.60803280122</v>
      </c>
      <c r="C28" s="4">
        <v>112347.00243446381</v>
      </c>
      <c r="D28" s="4">
        <v>118757.05233746819</v>
      </c>
      <c r="E28" s="4">
        <v>127911.77763018453</v>
      </c>
      <c r="F28" s="4">
        <v>126835.89914422814</v>
      </c>
    </row>
    <row r="31" spans="1:6" s="1" customFormat="1" x14ac:dyDescent="0.25">
      <c r="A31" s="7" t="s">
        <v>62</v>
      </c>
      <c r="B31" s="3" t="s">
        <v>71</v>
      </c>
      <c r="C31" s="3" t="s">
        <v>72</v>
      </c>
      <c r="D31" s="3" t="s">
        <v>73</v>
      </c>
      <c r="E31" s="3" t="s">
        <v>74</v>
      </c>
      <c r="F31" s="3" t="s">
        <v>75</v>
      </c>
    </row>
    <row r="32" spans="1:6" s="1" customFormat="1" x14ac:dyDescent="0.25">
      <c r="A32" s="1" t="s">
        <v>60</v>
      </c>
      <c r="B32" s="4">
        <v>3773.4146076828174</v>
      </c>
      <c r="C32" s="4">
        <v>5729.0226662379309</v>
      </c>
      <c r="D32" s="4">
        <v>6982.2865709609205</v>
      </c>
      <c r="E32" s="4">
        <v>7668.5491149659656</v>
      </c>
      <c r="F32" s="4">
        <v>8814.434455248067</v>
      </c>
    </row>
    <row r="33" spans="1:6" x14ac:dyDescent="0.25">
      <c r="A33" t="s">
        <v>41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5">
      <c r="A34" t="s">
        <v>42</v>
      </c>
      <c r="B34" s="5">
        <v>789.11476330556798</v>
      </c>
      <c r="C34" s="5">
        <v>959.60456763229695</v>
      </c>
      <c r="D34" s="5">
        <v>944.97779961248887</v>
      </c>
      <c r="E34" s="5">
        <v>1054.134489011861</v>
      </c>
      <c r="F34" s="5">
        <v>1064.4349330858117</v>
      </c>
    </row>
    <row r="35" spans="1:6" x14ac:dyDescent="0.25">
      <c r="A35" t="s">
        <v>43</v>
      </c>
      <c r="B35" s="5">
        <v>1849.9759549602998</v>
      </c>
      <c r="C35" s="5">
        <v>3134.7142557644611</v>
      </c>
      <c r="D35" s="5">
        <v>4308.4562715479524</v>
      </c>
      <c r="E35" s="5">
        <v>4898.6202053269808</v>
      </c>
      <c r="F35" s="5">
        <v>5828.184240454937</v>
      </c>
    </row>
    <row r="36" spans="1:6" x14ac:dyDescent="0.25">
      <c r="A36" t="s">
        <v>44</v>
      </c>
      <c r="B36" s="5">
        <v>33.890283017828722</v>
      </c>
      <c r="C36" s="5">
        <v>20.171315025045875</v>
      </c>
      <c r="D36" s="5">
        <v>138.54142560720732</v>
      </c>
      <c r="E36" s="5">
        <v>342.71224616067917</v>
      </c>
      <c r="F36" s="5">
        <v>430.95488373022505</v>
      </c>
    </row>
    <row r="37" spans="1:6" x14ac:dyDescent="0.25">
      <c r="A37" t="s">
        <v>45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t="s">
        <v>46</v>
      </c>
      <c r="B38" s="5">
        <v>884.22998520837348</v>
      </c>
      <c r="C38" s="5">
        <v>1235.9457571500516</v>
      </c>
      <c r="D38" s="5">
        <v>1209.6361316408215</v>
      </c>
      <c r="E38" s="5">
        <v>1013.3895883862735</v>
      </c>
      <c r="F38" s="5">
        <v>1176.4656046402274</v>
      </c>
    </row>
    <row r="39" spans="1:6" x14ac:dyDescent="0.25">
      <c r="A39" t="s">
        <v>47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5">
      <c r="A40" t="s">
        <v>48</v>
      </c>
      <c r="B40" s="5">
        <v>216.20362119074761</v>
      </c>
      <c r="C40" s="5">
        <v>378.58677066607589</v>
      </c>
      <c r="D40" s="5">
        <v>380.67494255245032</v>
      </c>
      <c r="E40" s="5">
        <v>359.69258608017122</v>
      </c>
      <c r="F40" s="5">
        <v>314.39479333686484</v>
      </c>
    </row>
    <row r="41" spans="1:6" x14ac:dyDescent="0.25">
      <c r="A41" t="s">
        <v>49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B42" s="5"/>
      <c r="C42" s="5"/>
      <c r="D42" s="5"/>
      <c r="E42" s="5"/>
      <c r="F42" s="5"/>
    </row>
    <row r="43" spans="1:6" s="1" customFormat="1" x14ac:dyDescent="0.25">
      <c r="A43" s="1" t="s">
        <v>61</v>
      </c>
      <c r="B43" s="4">
        <v>21610.974668016643</v>
      </c>
      <c r="C43" s="4">
        <v>21780.189512923062</v>
      </c>
      <c r="D43" s="4">
        <v>23081.69636113683</v>
      </c>
      <c r="E43" s="4">
        <v>24715.114948745013</v>
      </c>
      <c r="F43" s="4">
        <v>22798.103780752681</v>
      </c>
    </row>
    <row r="44" spans="1:6" x14ac:dyDescent="0.25">
      <c r="A44" t="s">
        <v>41</v>
      </c>
      <c r="B44" s="5">
        <v>321.63657242144774</v>
      </c>
      <c r="C44" s="5">
        <v>333.93736213130092</v>
      </c>
      <c r="D44" s="5">
        <v>337.03828362568731</v>
      </c>
      <c r="E44" s="5">
        <v>352.3323273905682</v>
      </c>
      <c r="F44" s="5">
        <v>344.13960438397066</v>
      </c>
    </row>
    <row r="45" spans="1:6" x14ac:dyDescent="0.25">
      <c r="A45" t="s">
        <v>42</v>
      </c>
      <c r="B45" s="5">
        <v>4766.7874925615843</v>
      </c>
      <c r="C45" s="5">
        <v>5281.3444224578843</v>
      </c>
      <c r="D45" s="5">
        <v>5879.9076770014035</v>
      </c>
      <c r="E45" s="5">
        <v>6545.6160169926088</v>
      </c>
      <c r="F45" s="5">
        <v>6452.4770948155028</v>
      </c>
    </row>
    <row r="46" spans="1:6" x14ac:dyDescent="0.25">
      <c r="A46" t="s">
        <v>43</v>
      </c>
      <c r="B46" s="5">
        <v>6860.2096527211734</v>
      </c>
      <c r="C46" s="5">
        <v>6638.0727290369068</v>
      </c>
      <c r="D46" s="5">
        <v>6579.6837494571455</v>
      </c>
      <c r="E46" s="5">
        <v>7343.877150692244</v>
      </c>
      <c r="F46" s="5">
        <v>6388.7315540186637</v>
      </c>
    </row>
    <row r="47" spans="1:6" x14ac:dyDescent="0.25">
      <c r="A47" t="s">
        <v>44</v>
      </c>
      <c r="B47" s="5">
        <v>1900.1488108314691</v>
      </c>
      <c r="C47" s="5">
        <v>2182.7764602346783</v>
      </c>
      <c r="D47" s="5">
        <v>2215.231340025879</v>
      </c>
      <c r="E47" s="5">
        <v>1649.0918801346152</v>
      </c>
      <c r="F47" s="5">
        <v>1428.6942639070453</v>
      </c>
    </row>
    <row r="48" spans="1:6" x14ac:dyDescent="0.25">
      <c r="A48" t="s">
        <v>45</v>
      </c>
      <c r="B48" s="5">
        <v>699.5627573200494</v>
      </c>
      <c r="C48" s="5">
        <v>664.40380238788373</v>
      </c>
      <c r="D48" s="5">
        <v>586.12866903197755</v>
      </c>
      <c r="E48" s="5">
        <v>560.87278765354245</v>
      </c>
      <c r="F48" s="5">
        <v>445.96139443914922</v>
      </c>
    </row>
    <row r="49" spans="1:6" x14ac:dyDescent="0.25">
      <c r="A49" t="s">
        <v>46</v>
      </c>
      <c r="B49" s="5">
        <v>4995.1843318103893</v>
      </c>
      <c r="C49" s="5">
        <v>4836.1998169013596</v>
      </c>
      <c r="D49" s="5">
        <v>5500.0065480812791</v>
      </c>
      <c r="E49" s="5">
        <v>6122.2456600638461</v>
      </c>
      <c r="F49" s="5">
        <v>5540.9688211800767</v>
      </c>
    </row>
    <row r="50" spans="1:6" x14ac:dyDescent="0.25">
      <c r="A50" t="s">
        <v>47</v>
      </c>
      <c r="B50" s="5">
        <v>908.91811922945396</v>
      </c>
      <c r="C50" s="5">
        <v>1031.1176830593897</v>
      </c>
      <c r="D50" s="5">
        <v>1132.0662262557228</v>
      </c>
      <c r="E50" s="5">
        <v>1286.579448300703</v>
      </c>
      <c r="F50" s="5">
        <v>1364.2388058780571</v>
      </c>
    </row>
    <row r="51" spans="1:6" x14ac:dyDescent="0.25">
      <c r="A51" t="s">
        <v>48</v>
      </c>
      <c r="B51" s="5">
        <v>764.56830122657436</v>
      </c>
      <c r="C51" s="5">
        <v>309.11105695073041</v>
      </c>
      <c r="D51" s="5">
        <v>279.36399252197833</v>
      </c>
      <c r="E51" s="5">
        <v>265.49784795112856</v>
      </c>
      <c r="F51" s="5">
        <v>266.46868491689133</v>
      </c>
    </row>
    <row r="52" spans="1:6" x14ac:dyDescent="0.25">
      <c r="A52" t="s">
        <v>49</v>
      </c>
      <c r="B52" s="5">
        <v>393.9586298944987</v>
      </c>
      <c r="C52" s="5">
        <v>503.22617976292952</v>
      </c>
      <c r="D52" s="5">
        <v>572.26987513575773</v>
      </c>
      <c r="E52" s="5">
        <v>589.0018295657602</v>
      </c>
      <c r="F52" s="5">
        <v>566.42355721332592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AGDP_CP_CY</vt:lpstr>
      <vt:lpstr>AGDP_KP_CY</vt:lpstr>
      <vt:lpstr>IPD</vt:lpstr>
      <vt:lpstr>GDP_Exp_CP_CY</vt:lpstr>
      <vt:lpstr>GDPE_KP_CY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Nsanje</dc:creator>
  <cp:lastModifiedBy>Aliziki Kaudha Lubega</cp:lastModifiedBy>
  <dcterms:created xsi:type="dcterms:W3CDTF">2021-07-07T10:52:20Z</dcterms:created>
  <dcterms:modified xsi:type="dcterms:W3CDTF">2021-07-27T11:45:14Z</dcterms:modified>
</cp:coreProperties>
</file>