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ubos/Downloads/FW _GFS_files_for_the_UBOS_website/"/>
    </mc:Choice>
  </mc:AlternateContent>
  <xr:revisionPtr revIDLastSave="0" documentId="8_{217A11AA-4BA6-FA4A-A1E2-415F537C2C4C}" xr6:coauthVersionLast="47" xr6:coauthVersionMax="47" xr10:uidLastSave="{00000000-0000-0000-0000-000000000000}"/>
  <bookViews>
    <workbookView xWindow="0" yWindow="0" windowWidth="28800" windowHeight="18000" tabRatio="768" activeTab="2" xr2:uid="{00000000-000D-0000-FFFF-FFFF00000000}"/>
  </bookViews>
  <sheets>
    <sheet name="Revenue &amp; Expenditure" sheetId="5" r:id="rId1"/>
    <sheet name="Net Worth" sheetId="2" r:id="rId2"/>
    <sheet name="Aquisition of NFA-Gross" sheetId="3" r:id="rId3"/>
    <sheet name="OEF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4" l="1"/>
  <c r="Z29" i="4"/>
  <c r="Y29" i="4"/>
  <c r="X29" i="4"/>
  <c r="W29" i="4"/>
  <c r="V29" i="4"/>
  <c r="U29" i="4"/>
  <c r="T29" i="4"/>
  <c r="Z28" i="4"/>
  <c r="Y28" i="4"/>
  <c r="X28" i="4"/>
  <c r="W28" i="4"/>
  <c r="V28" i="4"/>
  <c r="U28" i="4"/>
  <c r="T28" i="4"/>
  <c r="Z27" i="4"/>
  <c r="Y27" i="4"/>
  <c r="X27" i="4"/>
  <c r="W27" i="4"/>
  <c r="V27" i="4"/>
  <c r="U27" i="4"/>
  <c r="T27" i="4"/>
  <c r="Z26" i="4"/>
  <c r="Y26" i="4"/>
  <c r="X26" i="4"/>
  <c r="W26" i="4"/>
  <c r="V26" i="4"/>
  <c r="U26" i="4"/>
  <c r="T26" i="4"/>
  <c r="Z25" i="4"/>
  <c r="Y25" i="4"/>
  <c r="X25" i="4"/>
  <c r="W25" i="4"/>
  <c r="V25" i="4"/>
  <c r="U25" i="4"/>
  <c r="T25" i="4"/>
  <c r="Z24" i="4"/>
  <c r="Y24" i="4"/>
  <c r="X24" i="4"/>
  <c r="W24" i="4"/>
  <c r="V24" i="4"/>
  <c r="U24" i="4"/>
  <c r="T24" i="4"/>
  <c r="Z23" i="4"/>
  <c r="Y23" i="4"/>
  <c r="X23" i="4"/>
  <c r="W23" i="4"/>
  <c r="V23" i="4"/>
  <c r="U23" i="4"/>
  <c r="T23" i="4"/>
  <c r="Z22" i="4"/>
  <c r="Y22" i="4"/>
  <c r="X22" i="4"/>
  <c r="W22" i="4"/>
  <c r="V22" i="4"/>
  <c r="U22" i="4"/>
  <c r="T22" i="4"/>
  <c r="Q21" i="4"/>
  <c r="Q54" i="4" s="1"/>
  <c r="P21" i="4"/>
  <c r="O21" i="4"/>
  <c r="O56" i="4" s="1"/>
  <c r="N21" i="4"/>
  <c r="M21" i="4"/>
  <c r="M58" i="4" s="1"/>
  <c r="L21" i="4"/>
  <c r="K21" i="4"/>
  <c r="K60" i="4" s="1"/>
  <c r="H21" i="4"/>
  <c r="H53" i="4" s="1"/>
  <c r="G21" i="4"/>
  <c r="F21" i="4"/>
  <c r="E21" i="4"/>
  <c r="E60" i="4" s="1"/>
  <c r="D21" i="4"/>
  <c r="D57" i="4" s="1"/>
  <c r="C21" i="4"/>
  <c r="B21" i="4"/>
  <c r="Z19" i="4"/>
  <c r="Y19" i="4"/>
  <c r="X19" i="4"/>
  <c r="W19" i="4"/>
  <c r="V19" i="4"/>
  <c r="U19" i="4"/>
  <c r="T19" i="4"/>
  <c r="Z18" i="4"/>
  <c r="Y18" i="4"/>
  <c r="X18" i="4"/>
  <c r="W18" i="4"/>
  <c r="V18" i="4"/>
  <c r="U18" i="4"/>
  <c r="T18" i="4"/>
  <c r="Z17" i="4"/>
  <c r="Y17" i="4"/>
  <c r="X17" i="4"/>
  <c r="W17" i="4"/>
  <c r="V17" i="4"/>
  <c r="U17" i="4"/>
  <c r="T17" i="4"/>
  <c r="Z16" i="4"/>
  <c r="Y16" i="4"/>
  <c r="X16" i="4"/>
  <c r="W16" i="4"/>
  <c r="V16" i="4"/>
  <c r="U16" i="4"/>
  <c r="T16" i="4"/>
  <c r="Z15" i="4"/>
  <c r="Y15" i="4"/>
  <c r="X15" i="4"/>
  <c r="W15" i="4"/>
  <c r="V15" i="4"/>
  <c r="U15" i="4"/>
  <c r="T15" i="4"/>
  <c r="Z14" i="4"/>
  <c r="Y14" i="4"/>
  <c r="X14" i="4"/>
  <c r="W14" i="4"/>
  <c r="V14" i="4"/>
  <c r="U14" i="4"/>
  <c r="T14" i="4"/>
  <c r="W13" i="4"/>
  <c r="W44" i="4" s="1"/>
  <c r="Q13" i="4"/>
  <c r="P13" i="4"/>
  <c r="O13" i="4"/>
  <c r="O47" i="4" s="1"/>
  <c r="N13" i="4"/>
  <c r="N48" i="4" s="1"/>
  <c r="M13" i="4"/>
  <c r="L13" i="4"/>
  <c r="K13" i="4"/>
  <c r="H13" i="4"/>
  <c r="H48" i="4" s="1"/>
  <c r="G13" i="4"/>
  <c r="G45" i="4" s="1"/>
  <c r="F13" i="4"/>
  <c r="E13" i="4"/>
  <c r="E47" i="4" s="1"/>
  <c r="D13" i="4"/>
  <c r="D44" i="4" s="1"/>
  <c r="C13" i="4"/>
  <c r="C49" i="4" s="1"/>
  <c r="B13" i="4"/>
  <c r="Z12" i="4"/>
  <c r="Y12" i="4"/>
  <c r="X12" i="4"/>
  <c r="W12" i="4"/>
  <c r="V12" i="4"/>
  <c r="U12" i="4"/>
  <c r="T12" i="4"/>
  <c r="Z11" i="4"/>
  <c r="Y11" i="4"/>
  <c r="X11" i="4"/>
  <c r="W11" i="4"/>
  <c r="V11" i="4"/>
  <c r="U11" i="4"/>
  <c r="T11" i="4"/>
  <c r="Z10" i="4"/>
  <c r="Y10" i="4"/>
  <c r="X10" i="4"/>
  <c r="W10" i="4"/>
  <c r="V10" i="4"/>
  <c r="U10" i="4"/>
  <c r="T10" i="4"/>
  <c r="Z9" i="4"/>
  <c r="Y9" i="4"/>
  <c r="X9" i="4"/>
  <c r="W9" i="4"/>
  <c r="V9" i="4"/>
  <c r="U9" i="4"/>
  <c r="T9" i="4"/>
  <c r="Z8" i="4"/>
  <c r="Y8" i="4"/>
  <c r="X8" i="4"/>
  <c r="W8" i="4"/>
  <c r="V8" i="4"/>
  <c r="U8" i="4"/>
  <c r="T8" i="4"/>
  <c r="Z7" i="4"/>
  <c r="Y7" i="4"/>
  <c r="X7" i="4"/>
  <c r="W7" i="4"/>
  <c r="V7" i="4"/>
  <c r="U7" i="4"/>
  <c r="T7" i="4"/>
  <c r="Z6" i="4"/>
  <c r="Y6" i="4"/>
  <c r="X6" i="4"/>
  <c r="W6" i="4"/>
  <c r="V6" i="4"/>
  <c r="U6" i="4"/>
  <c r="T6" i="4"/>
  <c r="Z5" i="4"/>
  <c r="Y5" i="4"/>
  <c r="X5" i="4"/>
  <c r="W5" i="4"/>
  <c r="V5" i="4"/>
  <c r="U5" i="4"/>
  <c r="T5" i="4"/>
  <c r="Z4" i="4"/>
  <c r="Y4" i="4"/>
  <c r="X4" i="4"/>
  <c r="W4" i="4"/>
  <c r="V4" i="4"/>
  <c r="U4" i="4"/>
  <c r="T4" i="4"/>
  <c r="Q3" i="4"/>
  <c r="Q43" i="4" s="1"/>
  <c r="P3" i="4"/>
  <c r="O3" i="4"/>
  <c r="O41" i="4" s="1"/>
  <c r="N3" i="4"/>
  <c r="N42" i="4" s="1"/>
  <c r="M3" i="4"/>
  <c r="M43" i="4" s="1"/>
  <c r="L3" i="4"/>
  <c r="K3" i="4"/>
  <c r="K41" i="4" s="1"/>
  <c r="H3" i="4"/>
  <c r="H42" i="4" s="1"/>
  <c r="G3" i="4"/>
  <c r="G43" i="4" s="1"/>
  <c r="F3" i="4"/>
  <c r="E3" i="4"/>
  <c r="E41" i="4" s="1"/>
  <c r="D3" i="4"/>
  <c r="D42" i="4" s="1"/>
  <c r="C3" i="4"/>
  <c r="C43" i="4" s="1"/>
  <c r="B3" i="4"/>
  <c r="E38" i="4" l="1"/>
  <c r="N39" i="4"/>
  <c r="C40" i="4"/>
  <c r="Z3" i="4"/>
  <c r="Z34" i="4" s="1"/>
  <c r="W39" i="4"/>
  <c r="Q40" i="4"/>
  <c r="W49" i="4"/>
  <c r="E34" i="4"/>
  <c r="H43" i="4"/>
  <c r="W3" i="4"/>
  <c r="W34" i="4" s="1"/>
  <c r="W40" i="4"/>
  <c r="Z13" i="4"/>
  <c r="Z44" i="4" s="1"/>
  <c r="W37" i="4"/>
  <c r="C20" i="4"/>
  <c r="H35" i="4"/>
  <c r="N44" i="4"/>
  <c r="W36" i="4"/>
  <c r="M36" i="4"/>
  <c r="K52" i="4"/>
  <c r="K34" i="4"/>
  <c r="W38" i="4"/>
  <c r="O34" i="4"/>
  <c r="G40" i="4"/>
  <c r="D35" i="4"/>
  <c r="M40" i="4"/>
  <c r="W43" i="4"/>
  <c r="G20" i="4"/>
  <c r="Y20" i="4" s="1"/>
  <c r="N35" i="4"/>
  <c r="D53" i="4"/>
  <c r="M20" i="4"/>
  <c r="V21" i="4"/>
  <c r="V52" i="4" s="1"/>
  <c r="C36" i="4"/>
  <c r="V3" i="4"/>
  <c r="V34" i="4" s="1"/>
  <c r="W41" i="4"/>
  <c r="V13" i="4"/>
  <c r="V49" i="4" s="1"/>
  <c r="Q20" i="4"/>
  <c r="Z21" i="4"/>
  <c r="Z54" i="4" s="1"/>
  <c r="G36" i="4"/>
  <c r="E42" i="4"/>
  <c r="E56" i="4"/>
  <c r="V55" i="4"/>
  <c r="K42" i="4"/>
  <c r="O42" i="4"/>
  <c r="D43" i="4"/>
  <c r="V35" i="4"/>
  <c r="K38" i="4"/>
  <c r="N43" i="4"/>
  <c r="W35" i="4"/>
  <c r="V42" i="4"/>
  <c r="W45" i="4"/>
  <c r="O38" i="4"/>
  <c r="D39" i="4"/>
  <c r="V56" i="4"/>
  <c r="H39" i="4"/>
  <c r="B40" i="4"/>
  <c r="B36" i="4"/>
  <c r="B20" i="4"/>
  <c r="B43" i="4"/>
  <c r="B39" i="4"/>
  <c r="B35" i="4"/>
  <c r="T3" i="4"/>
  <c r="T40" i="4" s="1"/>
  <c r="B42" i="4"/>
  <c r="B38" i="4"/>
  <c r="B34" i="4"/>
  <c r="F40" i="4"/>
  <c r="F36" i="4"/>
  <c r="F20" i="4"/>
  <c r="F43" i="4"/>
  <c r="F39" i="4"/>
  <c r="F35" i="4"/>
  <c r="X3" i="4"/>
  <c r="X36" i="4" s="1"/>
  <c r="F42" i="4"/>
  <c r="F38" i="4"/>
  <c r="F34" i="4"/>
  <c r="L40" i="4"/>
  <c r="L36" i="4"/>
  <c r="L20" i="4"/>
  <c r="L43" i="4"/>
  <c r="L39" i="4"/>
  <c r="L35" i="4"/>
  <c r="L42" i="4"/>
  <c r="L38" i="4"/>
  <c r="L34" i="4"/>
  <c r="P40" i="4"/>
  <c r="P36" i="4"/>
  <c r="P20" i="4"/>
  <c r="P43" i="4"/>
  <c r="P39" i="4"/>
  <c r="P35" i="4"/>
  <c r="P42" i="4"/>
  <c r="P38" i="4"/>
  <c r="P34" i="4"/>
  <c r="T36" i="4"/>
  <c r="X40" i="4"/>
  <c r="Z42" i="4"/>
  <c r="B49" i="4"/>
  <c r="B45" i="4"/>
  <c r="B48" i="4"/>
  <c r="B47" i="4"/>
  <c r="B44" i="4"/>
  <c r="T13" i="4"/>
  <c r="T44" i="4" s="1"/>
  <c r="B50" i="4"/>
  <c r="F49" i="4"/>
  <c r="F45" i="4"/>
  <c r="F48" i="4"/>
  <c r="F47" i="4"/>
  <c r="F50" i="4"/>
  <c r="X13" i="4"/>
  <c r="X44" i="4" s="1"/>
  <c r="F46" i="4"/>
  <c r="F44" i="4"/>
  <c r="L49" i="4"/>
  <c r="L45" i="4"/>
  <c r="L48" i="4"/>
  <c r="L47" i="4"/>
  <c r="L50" i="4"/>
  <c r="L44" i="4"/>
  <c r="L46" i="4"/>
  <c r="P49" i="4"/>
  <c r="P45" i="4"/>
  <c r="P48" i="4"/>
  <c r="P44" i="4"/>
  <c r="P47" i="4"/>
  <c r="P46" i="4"/>
  <c r="X46" i="4"/>
  <c r="X50" i="4"/>
  <c r="B58" i="4"/>
  <c r="B54" i="4"/>
  <c r="B57" i="4"/>
  <c r="B53" i="4"/>
  <c r="B60" i="4"/>
  <c r="B56" i="4"/>
  <c r="B52" i="4"/>
  <c r="B59" i="4"/>
  <c r="B55" i="4"/>
  <c r="T21" i="4"/>
  <c r="T53" i="4" s="1"/>
  <c r="F58" i="4"/>
  <c r="F54" i="4"/>
  <c r="F57" i="4"/>
  <c r="F53" i="4"/>
  <c r="F60" i="4"/>
  <c r="F56" i="4"/>
  <c r="F52" i="4"/>
  <c r="F55" i="4"/>
  <c r="X21" i="4"/>
  <c r="X60" i="4" s="1"/>
  <c r="L58" i="4"/>
  <c r="L54" i="4"/>
  <c r="L57" i="4"/>
  <c r="L53" i="4"/>
  <c r="L60" i="4"/>
  <c r="L56" i="4"/>
  <c r="L52" i="4"/>
  <c r="L59" i="4"/>
  <c r="P58" i="4"/>
  <c r="P54" i="4"/>
  <c r="P57" i="4"/>
  <c r="P53" i="4"/>
  <c r="P60" i="4"/>
  <c r="P56" i="4"/>
  <c r="P52" i="4"/>
  <c r="P59" i="4"/>
  <c r="P55" i="4"/>
  <c r="F37" i="4"/>
  <c r="B41" i="4"/>
  <c r="L37" i="4"/>
  <c r="F41" i="4"/>
  <c r="Z41" i="4"/>
  <c r="P50" i="4"/>
  <c r="X38" i="4"/>
  <c r="V40" i="4"/>
  <c r="Z40" i="4"/>
  <c r="X42" i="4"/>
  <c r="X48" i="4"/>
  <c r="Z50" i="4"/>
  <c r="P37" i="4"/>
  <c r="L41" i="4"/>
  <c r="L55" i="4"/>
  <c r="Z35" i="4"/>
  <c r="X37" i="4"/>
  <c r="Z39" i="4"/>
  <c r="X41" i="4"/>
  <c r="V43" i="4"/>
  <c r="U20" i="4"/>
  <c r="V60" i="4"/>
  <c r="B37" i="4"/>
  <c r="P41" i="4"/>
  <c r="B46" i="4"/>
  <c r="F59" i="4"/>
  <c r="C48" i="4"/>
  <c r="C47" i="4"/>
  <c r="C50" i="4"/>
  <c r="C46" i="4"/>
  <c r="G48" i="4"/>
  <c r="G44" i="4"/>
  <c r="G47" i="4"/>
  <c r="G50" i="4"/>
  <c r="G46" i="4"/>
  <c r="M48" i="4"/>
  <c r="M44" i="4"/>
  <c r="M47" i="4"/>
  <c r="M50" i="4"/>
  <c r="M46" i="4"/>
  <c r="Q48" i="4"/>
  <c r="Q44" i="4"/>
  <c r="Q47" i="4"/>
  <c r="Q50" i="4"/>
  <c r="Q46" i="4"/>
  <c r="T45" i="4"/>
  <c r="X45" i="4"/>
  <c r="W48" i="4"/>
  <c r="T49" i="4"/>
  <c r="X49" i="4"/>
  <c r="D20" i="4"/>
  <c r="V20" i="4" s="1"/>
  <c r="H20" i="4"/>
  <c r="Z20" i="4" s="1"/>
  <c r="N20" i="4"/>
  <c r="C57" i="4"/>
  <c r="C53" i="4"/>
  <c r="C60" i="4"/>
  <c r="C56" i="4"/>
  <c r="C52" i="4"/>
  <c r="C59" i="4"/>
  <c r="C55" i="4"/>
  <c r="G57" i="4"/>
  <c r="G53" i="4"/>
  <c r="G60" i="4"/>
  <c r="G56" i="4"/>
  <c r="G52" i="4"/>
  <c r="G59" i="4"/>
  <c r="G55" i="4"/>
  <c r="M57" i="4"/>
  <c r="M53" i="4"/>
  <c r="M60" i="4"/>
  <c r="M56" i="4"/>
  <c r="M52" i="4"/>
  <c r="M59" i="4"/>
  <c r="M55" i="4"/>
  <c r="Q57" i="4"/>
  <c r="Q53" i="4"/>
  <c r="Q60" i="4"/>
  <c r="Q56" i="4"/>
  <c r="Q52" i="4"/>
  <c r="Q59" i="4"/>
  <c r="Q55" i="4"/>
  <c r="W21" i="4"/>
  <c r="W52" i="4" s="1"/>
  <c r="E35" i="4"/>
  <c r="K35" i="4"/>
  <c r="O35" i="4"/>
  <c r="D36" i="4"/>
  <c r="H36" i="4"/>
  <c r="N36" i="4"/>
  <c r="C37" i="4"/>
  <c r="G37" i="4"/>
  <c r="M37" i="4"/>
  <c r="Q37" i="4"/>
  <c r="E39" i="4"/>
  <c r="K39" i="4"/>
  <c r="O39" i="4"/>
  <c r="D40" i="4"/>
  <c r="H40" i="4"/>
  <c r="N40" i="4"/>
  <c r="C41" i="4"/>
  <c r="G41" i="4"/>
  <c r="M41" i="4"/>
  <c r="Q41" i="4"/>
  <c r="E43" i="4"/>
  <c r="K43" i="4"/>
  <c r="O43" i="4"/>
  <c r="M45" i="4"/>
  <c r="G49" i="4"/>
  <c r="O52" i="4"/>
  <c r="C54" i="4"/>
  <c r="K56" i="4"/>
  <c r="Q58" i="4"/>
  <c r="D47" i="4"/>
  <c r="D50" i="4"/>
  <c r="D46" i="4"/>
  <c r="D49" i="4"/>
  <c r="D45" i="4"/>
  <c r="H47" i="4"/>
  <c r="H50" i="4"/>
  <c r="H46" i="4"/>
  <c r="H49" i="4"/>
  <c r="H45" i="4"/>
  <c r="N47" i="4"/>
  <c r="N50" i="4"/>
  <c r="N46" i="4"/>
  <c r="N49" i="4"/>
  <c r="N45" i="4"/>
  <c r="W47" i="4"/>
  <c r="E20" i="4"/>
  <c r="K20" i="4"/>
  <c r="O20" i="4"/>
  <c r="D60" i="4"/>
  <c r="D56" i="4"/>
  <c r="D52" i="4"/>
  <c r="D59" i="4"/>
  <c r="D55" i="4"/>
  <c r="D58" i="4"/>
  <c r="D54" i="4"/>
  <c r="H60" i="4"/>
  <c r="H56" i="4"/>
  <c r="H52" i="4"/>
  <c r="H59" i="4"/>
  <c r="H55" i="4"/>
  <c r="H58" i="4"/>
  <c r="H54" i="4"/>
  <c r="N60" i="4"/>
  <c r="N56" i="4"/>
  <c r="N52" i="4"/>
  <c r="N59" i="4"/>
  <c r="N55" i="4"/>
  <c r="N58" i="4"/>
  <c r="N54" i="4"/>
  <c r="V54" i="4"/>
  <c r="T56" i="4"/>
  <c r="X56" i="4"/>
  <c r="V58" i="4"/>
  <c r="C34" i="4"/>
  <c r="G34" i="4"/>
  <c r="M34" i="4"/>
  <c r="Q34" i="4"/>
  <c r="E36" i="4"/>
  <c r="K36" i="4"/>
  <c r="O36" i="4"/>
  <c r="D37" i="4"/>
  <c r="H37" i="4"/>
  <c r="N37" i="4"/>
  <c r="C38" i="4"/>
  <c r="G38" i="4"/>
  <c r="M38" i="4"/>
  <c r="Q38" i="4"/>
  <c r="E40" i="4"/>
  <c r="K40" i="4"/>
  <c r="O40" i="4"/>
  <c r="D41" i="4"/>
  <c r="H41" i="4"/>
  <c r="N41" i="4"/>
  <c r="C42" i="4"/>
  <c r="G42" i="4"/>
  <c r="M42" i="4"/>
  <c r="Q42" i="4"/>
  <c r="H44" i="4"/>
  <c r="Q45" i="4"/>
  <c r="M49" i="4"/>
  <c r="N53" i="4"/>
  <c r="G54" i="4"/>
  <c r="H57" i="4"/>
  <c r="C58" i="4"/>
  <c r="U3" i="4"/>
  <c r="U39" i="4" s="1"/>
  <c r="Y3" i="4"/>
  <c r="Y39" i="4" s="1"/>
  <c r="Z43" i="4"/>
  <c r="E50" i="4"/>
  <c r="E46" i="4"/>
  <c r="E49" i="4"/>
  <c r="E45" i="4"/>
  <c r="E48" i="4"/>
  <c r="E44" i="4"/>
  <c r="K50" i="4"/>
  <c r="K46" i="4"/>
  <c r="K49" i="4"/>
  <c r="K45" i="4"/>
  <c r="K48" i="4"/>
  <c r="K44" i="4"/>
  <c r="O50" i="4"/>
  <c r="O46" i="4"/>
  <c r="O49" i="4"/>
  <c r="O45" i="4"/>
  <c r="O48" i="4"/>
  <c r="O44" i="4"/>
  <c r="U13" i="4"/>
  <c r="U44" i="4" s="1"/>
  <c r="Y13" i="4"/>
  <c r="Y44" i="4" s="1"/>
  <c r="Z45" i="4"/>
  <c r="W46" i="4"/>
  <c r="T47" i="4"/>
  <c r="X47" i="4"/>
  <c r="Y48" i="4"/>
  <c r="W50" i="4"/>
  <c r="E59" i="4"/>
  <c r="E55" i="4"/>
  <c r="E58" i="4"/>
  <c r="E54" i="4"/>
  <c r="E57" i="4"/>
  <c r="E53" i="4"/>
  <c r="K59" i="4"/>
  <c r="K55" i="4"/>
  <c r="K58" i="4"/>
  <c r="K54" i="4"/>
  <c r="K57" i="4"/>
  <c r="K53" i="4"/>
  <c r="O59" i="4"/>
  <c r="O55" i="4"/>
  <c r="O58" i="4"/>
  <c r="O54" i="4"/>
  <c r="O57" i="4"/>
  <c r="O53" i="4"/>
  <c r="U21" i="4"/>
  <c r="U59" i="4" s="1"/>
  <c r="Y21" i="4"/>
  <c r="Y60" i="4" s="1"/>
  <c r="V53" i="4"/>
  <c r="V57" i="4"/>
  <c r="T59" i="4"/>
  <c r="X59" i="4"/>
  <c r="D34" i="4"/>
  <c r="H34" i="4"/>
  <c r="N34" i="4"/>
  <c r="C35" i="4"/>
  <c r="G35" i="4"/>
  <c r="M35" i="4"/>
  <c r="Q35" i="4"/>
  <c r="E37" i="4"/>
  <c r="K37" i="4"/>
  <c r="O37" i="4"/>
  <c r="D38" i="4"/>
  <c r="H38" i="4"/>
  <c r="N38" i="4"/>
  <c r="C39" i="4"/>
  <c r="G39" i="4"/>
  <c r="M39" i="4"/>
  <c r="Q39" i="4"/>
  <c r="C44" i="4"/>
  <c r="C45" i="4"/>
  <c r="K47" i="4"/>
  <c r="D48" i="4"/>
  <c r="Q49" i="4"/>
  <c r="E52" i="4"/>
  <c r="M54" i="4"/>
  <c r="N57" i="4"/>
  <c r="G58" i="4"/>
  <c r="O60" i="4"/>
  <c r="X58" i="4" l="1"/>
  <c r="V48" i="4"/>
  <c r="Z60" i="4"/>
  <c r="Z57" i="4"/>
  <c r="X55" i="4"/>
  <c r="V45" i="4"/>
  <c r="V50" i="4"/>
  <c r="W55" i="4"/>
  <c r="T41" i="4"/>
  <c r="T58" i="4"/>
  <c r="T60" i="4"/>
  <c r="Z47" i="4"/>
  <c r="Z56" i="4"/>
  <c r="V39" i="4"/>
  <c r="T38" i="4"/>
  <c r="Z37" i="4"/>
  <c r="T55" i="4"/>
  <c r="Z49" i="4"/>
  <c r="W59" i="4"/>
  <c r="V47" i="4"/>
  <c r="X54" i="4"/>
  <c r="Z36" i="4"/>
  <c r="Z48" i="4"/>
  <c r="Z38" i="4"/>
  <c r="V38" i="4"/>
  <c r="T42" i="4"/>
  <c r="Z53" i="4"/>
  <c r="Z58" i="4"/>
  <c r="V37" i="4"/>
  <c r="T54" i="4"/>
  <c r="T37" i="4"/>
  <c r="Z46" i="4"/>
  <c r="V36" i="4"/>
  <c r="W42" i="4"/>
  <c r="T50" i="4"/>
  <c r="T46" i="4"/>
  <c r="Z52" i="4"/>
  <c r="Z59" i="4"/>
  <c r="V59" i="4"/>
  <c r="T48" i="4"/>
  <c r="V44" i="4"/>
  <c r="V46" i="4"/>
  <c r="W20" i="4"/>
  <c r="Z55" i="4"/>
  <c r="V41" i="4"/>
  <c r="U57" i="4"/>
  <c r="Y49" i="4"/>
  <c r="U45" i="4"/>
  <c r="Y58" i="4"/>
  <c r="U54" i="4"/>
  <c r="Y46" i="4"/>
  <c r="U55" i="4"/>
  <c r="W54" i="4"/>
  <c r="U36" i="4"/>
  <c r="Y47" i="4"/>
  <c r="Y42" i="4"/>
  <c r="Y38" i="4"/>
  <c r="Y34" i="4"/>
  <c r="U49" i="4"/>
  <c r="U58" i="4"/>
  <c r="Y50" i="4"/>
  <c r="U46" i="4"/>
  <c r="Y59" i="4"/>
  <c r="W57" i="4"/>
  <c r="Y40" i="4"/>
  <c r="X52" i="4"/>
  <c r="X53" i="4"/>
  <c r="U47" i="4"/>
  <c r="Y41" i="4"/>
  <c r="T34" i="4"/>
  <c r="T43" i="4"/>
  <c r="T39" i="4"/>
  <c r="T35" i="4"/>
  <c r="T20" i="4"/>
  <c r="Y52" i="4"/>
  <c r="Y56" i="4"/>
  <c r="U48" i="4"/>
  <c r="U34" i="4"/>
  <c r="U42" i="4"/>
  <c r="U38" i="4"/>
  <c r="Y53" i="4"/>
  <c r="W56" i="4"/>
  <c r="U50" i="4"/>
  <c r="W58" i="4"/>
  <c r="Y43" i="4"/>
  <c r="Y35" i="4"/>
  <c r="U40" i="4"/>
  <c r="X57" i="4"/>
  <c r="T52" i="4"/>
  <c r="T57" i="4"/>
  <c r="U41" i="4"/>
  <c r="Y37" i="4"/>
  <c r="U52" i="4"/>
  <c r="U60" i="4"/>
  <c r="Y57" i="4"/>
  <c r="U53" i="4"/>
  <c r="Y45" i="4"/>
  <c r="W60" i="4"/>
  <c r="Y54" i="4"/>
  <c r="Y55" i="4"/>
  <c r="W53" i="4"/>
  <c r="U56" i="4"/>
  <c r="U43" i="4"/>
  <c r="U35" i="4"/>
  <c r="Y36" i="4"/>
  <c r="U37" i="4"/>
  <c r="X34" i="4"/>
  <c r="X43" i="4"/>
  <c r="X39" i="4"/>
  <c r="X35" i="4"/>
  <c r="X20" i="4"/>
</calcChain>
</file>

<file path=xl/sharedStrings.xml><?xml version="1.0" encoding="utf-8"?>
<sst xmlns="http://schemas.openxmlformats.org/spreadsheetml/2006/main" count="543" uniqueCount="150">
  <si>
    <t xml:space="preserve">    Dwelling</t>
  </si>
  <si>
    <t xml:space="preserve">    Nonresident building</t>
  </si>
  <si>
    <t xml:space="preserve">    Other Structures</t>
  </si>
  <si>
    <t>Machinery and Equipment</t>
  </si>
  <si>
    <t xml:space="preserve">    Transport and Equipment</t>
  </si>
  <si>
    <t xml:space="preserve">    Other machinery and equipment</t>
  </si>
  <si>
    <t>Other fixed assets</t>
  </si>
  <si>
    <t xml:space="preserve">  Cultivated assets</t>
  </si>
  <si>
    <t xml:space="preserve">    Other fixed assets</t>
  </si>
  <si>
    <t>Other Inventory</t>
  </si>
  <si>
    <t xml:space="preserve">     Materials and supplies</t>
  </si>
  <si>
    <t xml:space="preserve">     Work in progress</t>
  </si>
  <si>
    <t xml:space="preserve">      Finished goods</t>
  </si>
  <si>
    <t xml:space="preserve">     Goods for resale</t>
  </si>
  <si>
    <t>Valuables</t>
  </si>
  <si>
    <t>Non Produced assets</t>
  </si>
  <si>
    <t>Land</t>
  </si>
  <si>
    <t>Subsoil</t>
  </si>
  <si>
    <t>Other naturally occuring assets</t>
  </si>
  <si>
    <t>Intangible nonproduced assets</t>
  </si>
  <si>
    <t>Revenue</t>
  </si>
  <si>
    <t>Expenses</t>
  </si>
  <si>
    <t>Net operating balance</t>
  </si>
  <si>
    <t>Net acquisition of nonfinancial assets</t>
  </si>
  <si>
    <t>Dwellings</t>
  </si>
  <si>
    <t>Buildings other than dwellings</t>
  </si>
  <si>
    <t>Other structures</t>
  </si>
  <si>
    <t>Land improvements</t>
  </si>
  <si>
    <t>Transport Equipment</t>
  </si>
  <si>
    <t>Machinery and equipment other than transport equipment</t>
  </si>
  <si>
    <t>Cultivated biological resources</t>
  </si>
  <si>
    <t>Intellectual property products</t>
  </si>
  <si>
    <t>Cost of ownership transfer on nonproduced assets other than land</t>
  </si>
  <si>
    <t>Materials and Supplies</t>
  </si>
  <si>
    <t>Work In Progress</t>
  </si>
  <si>
    <t>Finished goods</t>
  </si>
  <si>
    <t>Goods for resale</t>
  </si>
  <si>
    <t>Military Inventories</t>
  </si>
  <si>
    <t>Currency and deposits</t>
  </si>
  <si>
    <t>Debt securities</t>
  </si>
  <si>
    <t>Loans</t>
  </si>
  <si>
    <t>Other accounts receivable</t>
  </si>
  <si>
    <t>Other accounts payable</t>
  </si>
  <si>
    <t xml:space="preserve">Nonfinancial assets </t>
  </si>
  <si>
    <t xml:space="preserve">Fixed assets </t>
  </si>
  <si>
    <t xml:space="preserve">Buildings and structures </t>
  </si>
  <si>
    <t xml:space="preserve">Machinery and equipment </t>
  </si>
  <si>
    <t xml:space="preserve">Other fixed assets </t>
  </si>
  <si>
    <t xml:space="preserve">Weapons systems </t>
  </si>
  <si>
    <t xml:space="preserve">Inventories </t>
  </si>
  <si>
    <t xml:space="preserve">Valuables </t>
  </si>
  <si>
    <t xml:space="preserve">Nonproduced assets </t>
  </si>
  <si>
    <t xml:space="preserve">Land </t>
  </si>
  <si>
    <t xml:space="preserve">Mineral and energy resources </t>
  </si>
  <si>
    <t xml:space="preserve">Other naturally occurring assets </t>
  </si>
  <si>
    <t xml:space="preserve">Intangible nonproduced assets </t>
  </si>
  <si>
    <t xml:space="preserve">Financial assets </t>
  </si>
  <si>
    <t xml:space="preserve">Liabilities </t>
  </si>
  <si>
    <t>Buiding and Sttructure</t>
  </si>
  <si>
    <t>Furniture and Equipment</t>
  </si>
  <si>
    <t xml:space="preserve">      Intangible Fixed Assets</t>
  </si>
  <si>
    <t>Financial derivatives and employee stock options</t>
  </si>
  <si>
    <t>Insurance, pension, and standardized guarantee schemes</t>
  </si>
  <si>
    <t>Equity and investment fund shares</t>
  </si>
  <si>
    <t>Special Drawing Rights (SDRs)</t>
  </si>
  <si>
    <t xml:space="preserve">Monetary gold and SDRs </t>
  </si>
  <si>
    <t>Net Worth, Percentage share</t>
  </si>
  <si>
    <t>Monetary gold and SDRs</t>
  </si>
  <si>
    <t>Net Acquisition of Non Financial Asset</t>
  </si>
  <si>
    <t>Write back of provisions</t>
  </si>
  <si>
    <t>Net foreign exchange and fair value gains</t>
  </si>
  <si>
    <t>Net gain/loss on financial assets</t>
  </si>
  <si>
    <t>Fair value (loss)/gain on equity investments held for trading</t>
  </si>
  <si>
    <t>Gain on disposal of equity investments held for trading</t>
  </si>
  <si>
    <t>Gain on disposal of assets</t>
  </si>
  <si>
    <t>Fair value/loss on capital work in progress</t>
  </si>
  <si>
    <t>Recoveries on advances and loans written off</t>
  </si>
  <si>
    <t>Revaluation</t>
  </si>
  <si>
    <t>Impairment loss</t>
  </si>
  <si>
    <t>Foreign Exchange loss</t>
  </si>
  <si>
    <t>Written loans</t>
  </si>
  <si>
    <t>Provision for stock obsolescence</t>
  </si>
  <si>
    <t>Provision for bad debts</t>
  </si>
  <si>
    <t>Loss on sale of PPE</t>
  </si>
  <si>
    <t>Gain on disposal on property and equipment</t>
  </si>
  <si>
    <t>Write offs</t>
  </si>
  <si>
    <t>Adjustment on fixed asset cost</t>
  </si>
  <si>
    <t xml:space="preserve">Revaluation of property and equipment </t>
  </si>
  <si>
    <t>Fair value gains on investiment property</t>
  </si>
  <si>
    <t>Fair value gains on work in progress</t>
  </si>
  <si>
    <t>Loss on disposal on investment property</t>
  </si>
  <si>
    <t>J(a)Other Economic Flows (OEFs) for Financial Public Corporations not recorded under GFS, million shs</t>
  </si>
  <si>
    <t>K(a)Other Economic Flows (OEFs) for Non Financial Public Corporations not recorded under GFS, million shs</t>
  </si>
  <si>
    <t>L(a)Total Other Economic Flows (OEFs) for Public Corporations not recorded under GFS, million shs</t>
  </si>
  <si>
    <t>J(b)Other Economic Flows (OEFs) for Financial Public Corporations not recorded under GFS, Percentage share</t>
  </si>
  <si>
    <t>K(b)Other Economic Flows (OEFs) for Non Financial Public Corporations not recorded under GFS, Percentage share</t>
  </si>
  <si>
    <t>L(a)Total Other Economic Flows (OEFs) for Public Corporations not recorded under GFS, Percentage share</t>
  </si>
  <si>
    <t>2012/13</t>
  </si>
  <si>
    <t>2013/14</t>
  </si>
  <si>
    <t>2014/15</t>
  </si>
  <si>
    <t>2015/16</t>
  </si>
  <si>
    <t>2016/17</t>
  </si>
  <si>
    <t>2017/18</t>
  </si>
  <si>
    <t>2018/19</t>
  </si>
  <si>
    <t xml:space="preserve">    Intangible Fixed Assets</t>
  </si>
  <si>
    <t>F(i) Total Net Worth for Public Corporations In Million Shs</t>
  </si>
  <si>
    <t>`</t>
  </si>
  <si>
    <t xml:space="preserve">   Cultivated assets</t>
  </si>
  <si>
    <t>I(ii) Total Aquisition of Non Financial Assets for Public Corporations, Gross in Percentage share</t>
  </si>
  <si>
    <t>I(i) Total Aquisition of Non Financial Assets for Public Corporations, Gross in million shs</t>
  </si>
  <si>
    <t>2019/20</t>
  </si>
  <si>
    <t>2020/21</t>
  </si>
  <si>
    <t>2021/22</t>
  </si>
  <si>
    <t>C(i) Total Statement of Operations for Public Corporations In Million Shs</t>
  </si>
  <si>
    <t>Total Revenue</t>
  </si>
  <si>
    <t>Grants</t>
  </si>
  <si>
    <t>Other revenue</t>
  </si>
  <si>
    <t>Property income</t>
  </si>
  <si>
    <t>Sale of goods and services</t>
  </si>
  <si>
    <t>Fines, penalties, and forfeits</t>
  </si>
  <si>
    <t>Transfers not elsewhere classified</t>
  </si>
  <si>
    <t>Premium, fees and claims</t>
  </si>
  <si>
    <t>Other Income</t>
  </si>
  <si>
    <t>Compensation of employees</t>
  </si>
  <si>
    <t>Use of goods and services</t>
  </si>
  <si>
    <t>Consumption of fixed capital</t>
  </si>
  <si>
    <t>Interest expense</t>
  </si>
  <si>
    <t>Other expense</t>
  </si>
  <si>
    <t>Net purchase of property, plant and equipment</t>
  </si>
  <si>
    <t>Fixed Assets</t>
  </si>
  <si>
    <t>Building and Structures</t>
  </si>
  <si>
    <t>Other Fixed Assets</t>
  </si>
  <si>
    <t>Weapons systems</t>
  </si>
  <si>
    <t>Inventories</t>
  </si>
  <si>
    <t>Non Produced Assets</t>
  </si>
  <si>
    <t>Mineral and Energy resources</t>
  </si>
  <si>
    <t>Intangible non produced assets</t>
  </si>
  <si>
    <t>Proceeds from sale of property, plant and equipment</t>
  </si>
  <si>
    <t>Net lending/borrowing balance</t>
  </si>
  <si>
    <t>Net financial balance</t>
  </si>
  <si>
    <t>Net acquisition of financial assets</t>
  </si>
  <si>
    <t>SDR</t>
  </si>
  <si>
    <t>Equity and investment funds</t>
  </si>
  <si>
    <t>Derivatives</t>
  </si>
  <si>
    <t>Net incurrence of liabilities</t>
  </si>
  <si>
    <t>Pension liabilities</t>
  </si>
  <si>
    <t>C(ii) Total Statement of Operations for Public Corporations, Percentage Share</t>
  </si>
  <si>
    <t>2019/21</t>
  </si>
  <si>
    <t>2019/22</t>
  </si>
  <si>
    <t>F(ii) Net Worth for Public Corporations, Percentage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</si>
</sst>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.00_-;\-* #,##0.00_-;_-* &quot;-&quot;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4" fillId="0" borderId="1" xfId="0" applyFont="1" applyBorder="1" applyAlignment="1">
      <alignment horizontal="left"/>
    </xf>
    <xf numFmtId="164" fontId="3" fillId="0" borderId="0" xfId="2" applyFont="1"/>
    <xf numFmtId="164" fontId="0" fillId="0" borderId="0" xfId="2" applyFont="1"/>
    <xf numFmtId="164" fontId="0" fillId="0" borderId="1" xfId="2" applyFont="1" applyBorder="1"/>
    <xf numFmtId="164" fontId="0" fillId="0" borderId="0" xfId="2" applyFont="1" applyBorder="1"/>
    <xf numFmtId="164" fontId="6" fillId="0" borderId="0" xfId="2" applyFont="1" applyBorder="1"/>
    <xf numFmtId="164" fontId="6" fillId="0" borderId="0" xfId="2" applyFont="1"/>
    <xf numFmtId="167" fontId="0" fillId="0" borderId="0" xfId="2" applyNumberFormat="1" applyFont="1" applyBorder="1"/>
    <xf numFmtId="167" fontId="6" fillId="0" borderId="0" xfId="2" applyNumberFormat="1" applyFont="1" applyBorder="1"/>
    <xf numFmtId="167" fontId="0" fillId="0" borderId="0" xfId="2" applyNumberFormat="1" applyFont="1"/>
    <xf numFmtId="167" fontId="0" fillId="0" borderId="1" xfId="2" applyNumberFormat="1" applyFont="1" applyBorder="1"/>
    <xf numFmtId="0" fontId="5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164" fontId="0" fillId="0" borderId="6" xfId="2" applyFont="1" applyBorder="1"/>
    <xf numFmtId="164" fontId="0" fillId="0" borderId="8" xfId="2" applyFont="1" applyBorder="1"/>
    <xf numFmtId="164" fontId="0" fillId="0" borderId="9" xfId="2" applyFont="1" applyBorder="1"/>
    <xf numFmtId="0" fontId="0" fillId="0" borderId="5" xfId="0" applyBorder="1"/>
    <xf numFmtId="164" fontId="6" fillId="0" borderId="6" xfId="2" applyFont="1" applyBorder="1"/>
    <xf numFmtId="167" fontId="6" fillId="0" borderId="6" xfId="2" applyNumberFormat="1" applyFont="1" applyBorder="1"/>
    <xf numFmtId="167" fontId="0" fillId="0" borderId="6" xfId="2" applyNumberFormat="1" applyFont="1" applyBorder="1"/>
    <xf numFmtId="167" fontId="0" fillId="0" borderId="8" xfId="2" applyNumberFormat="1" applyFont="1" applyBorder="1"/>
    <xf numFmtId="167" fontId="0" fillId="0" borderId="9" xfId="2" applyNumberFormat="1" applyFont="1" applyBorder="1"/>
    <xf numFmtId="0" fontId="13" fillId="0" borderId="0" xfId="0" applyFont="1"/>
    <xf numFmtId="0" fontId="12" fillId="0" borderId="0" xfId="0" applyFont="1" applyAlignment="1">
      <alignment horizontal="right"/>
    </xf>
    <xf numFmtId="0" fontId="13" fillId="0" borderId="5" xfId="0" applyFont="1" applyBorder="1"/>
    <xf numFmtId="0" fontId="12" fillId="0" borderId="6" xfId="0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164" fontId="12" fillId="0" borderId="0" xfId="2" applyFont="1" applyBorder="1"/>
    <xf numFmtId="164" fontId="12" fillId="0" borderId="6" xfId="2" applyFont="1" applyBorder="1"/>
    <xf numFmtId="164" fontId="12" fillId="0" borderId="0" xfId="0" applyNumberFormat="1" applyFont="1"/>
    <xf numFmtId="0" fontId="12" fillId="0" borderId="0" xfId="0" applyFont="1"/>
    <xf numFmtId="0" fontId="12" fillId="0" borderId="5" xfId="0" applyFont="1" applyBorder="1" applyAlignment="1">
      <alignment horizontal="left" indent="1"/>
    </xf>
    <xf numFmtId="0" fontId="12" fillId="0" borderId="5" xfId="0" applyFont="1" applyBorder="1" applyAlignment="1">
      <alignment horizontal="left" indent="2"/>
    </xf>
    <xf numFmtId="0" fontId="13" fillId="0" borderId="5" xfId="0" applyFont="1" applyBorder="1" applyAlignment="1">
      <alignment horizontal="left" indent="4"/>
    </xf>
    <xf numFmtId="164" fontId="13" fillId="0" borderId="0" xfId="2" applyFont="1" applyBorder="1"/>
    <xf numFmtId="164" fontId="13" fillId="0" borderId="6" xfId="2" applyFont="1" applyBorder="1"/>
    <xf numFmtId="0" fontId="13" fillId="0" borderId="5" xfId="0" applyFont="1" applyBorder="1" applyAlignment="1">
      <alignment horizontal="left" indent="2"/>
    </xf>
    <xf numFmtId="0" fontId="13" fillId="0" borderId="7" xfId="0" applyFont="1" applyBorder="1" applyAlignment="1">
      <alignment horizontal="left" indent="2"/>
    </xf>
    <xf numFmtId="164" fontId="13" fillId="0" borderId="8" xfId="2" applyFont="1" applyBorder="1"/>
    <xf numFmtId="164" fontId="13" fillId="0" borderId="9" xfId="2" applyFont="1" applyBorder="1"/>
    <xf numFmtId="164" fontId="13" fillId="0" borderId="0" xfId="0" applyNumberFormat="1" applyFont="1"/>
    <xf numFmtId="0" fontId="13" fillId="0" borderId="0" xfId="0" applyFont="1" applyAlignment="1">
      <alignment horizontal="left" indent="2"/>
    </xf>
    <xf numFmtId="0" fontId="13" fillId="0" borderId="6" xfId="0" applyFont="1" applyBorder="1"/>
    <xf numFmtId="167" fontId="12" fillId="0" borderId="0" xfId="2" applyNumberFormat="1" applyFont="1" applyBorder="1"/>
    <xf numFmtId="167" fontId="12" fillId="0" borderId="6" xfId="2" applyNumberFormat="1" applyFont="1" applyBorder="1"/>
    <xf numFmtId="167" fontId="13" fillId="0" borderId="0" xfId="2" applyNumberFormat="1" applyFont="1" applyBorder="1"/>
    <xf numFmtId="167" fontId="13" fillId="0" borderId="6" xfId="2" applyNumberFormat="1" applyFont="1" applyBorder="1"/>
    <xf numFmtId="167" fontId="13" fillId="0" borderId="8" xfId="2" applyNumberFormat="1" applyFont="1" applyBorder="1"/>
    <xf numFmtId="167" fontId="13" fillId="0" borderId="9" xfId="2" applyNumberFormat="1" applyFont="1" applyBorder="1"/>
    <xf numFmtId="166" fontId="7" fillId="0" borderId="5" xfId="1" applyNumberFormat="1" applyFont="1" applyBorder="1"/>
    <xf numFmtId="166" fontId="8" fillId="0" borderId="5" xfId="1" applyNumberFormat="1" applyFont="1" applyBorder="1"/>
    <xf numFmtId="166" fontId="8" fillId="0" borderId="5" xfId="1" applyNumberFormat="1" applyFont="1" applyBorder="1" applyAlignment="1">
      <alignment horizontal="left" indent="1"/>
    </xf>
    <xf numFmtId="166" fontId="9" fillId="0" borderId="5" xfId="1" applyNumberFormat="1" applyFont="1" applyBorder="1"/>
    <xf numFmtId="164" fontId="10" fillId="0" borderId="0" xfId="2" applyFont="1" applyBorder="1"/>
    <xf numFmtId="164" fontId="10" fillId="0" borderId="6" xfId="2" applyFont="1" applyBorder="1"/>
    <xf numFmtId="166" fontId="8" fillId="0" borderId="7" xfId="1" applyNumberFormat="1" applyFont="1" applyFill="1" applyBorder="1"/>
    <xf numFmtId="166" fontId="7" fillId="0" borderId="5" xfId="1" applyNumberFormat="1" applyFont="1" applyBorder="1" applyAlignment="1">
      <alignment horizontal="left" indent="1"/>
    </xf>
    <xf numFmtId="0" fontId="3" fillId="0" borderId="0" xfId="0" applyFont="1"/>
    <xf numFmtId="164" fontId="3" fillId="0" borderId="0" xfId="2" applyFont="1" applyBorder="1"/>
    <xf numFmtId="164" fontId="2" fillId="0" borderId="0" xfId="2" applyFont="1" applyBorder="1"/>
    <xf numFmtId="164" fontId="1" fillId="0" borderId="0" xfId="2" applyFont="1" applyBorder="1"/>
    <xf numFmtId="167" fontId="1" fillId="0" borderId="0" xfId="2" applyNumberFormat="1" applyFont="1" applyBorder="1"/>
    <xf numFmtId="164" fontId="6" fillId="0" borderId="0" xfId="2" applyFont="1" applyFill="1" applyBorder="1"/>
    <xf numFmtId="167" fontId="0" fillId="0" borderId="0" xfId="2" applyNumberFormat="1" applyFont="1" applyFill="1" applyBorder="1"/>
    <xf numFmtId="167" fontId="6" fillId="0" borderId="0" xfId="2" applyNumberFormat="1" applyFont="1" applyFill="1" applyBorder="1"/>
    <xf numFmtId="167" fontId="3" fillId="0" borderId="0" xfId="2" applyNumberFormat="1" applyFont="1" applyFill="1" applyBorder="1"/>
    <xf numFmtId="167" fontId="0" fillId="0" borderId="8" xfId="2" applyNumberFormat="1" applyFont="1" applyFill="1" applyBorder="1"/>
    <xf numFmtId="0" fontId="0" fillId="0" borderId="8" xfId="0" applyBorder="1"/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167" fontId="1" fillId="0" borderId="6" xfId="2" applyNumberFormat="1" applyFont="1" applyBorder="1"/>
    <xf numFmtId="0" fontId="4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left" indent="2"/>
    </xf>
    <xf numFmtId="164" fontId="6" fillId="0" borderId="6" xfId="2" applyFont="1" applyFill="1" applyBorder="1"/>
    <xf numFmtId="167" fontId="0" fillId="0" borderId="6" xfId="2" applyNumberFormat="1" applyFont="1" applyFill="1" applyBorder="1"/>
    <xf numFmtId="0" fontId="0" fillId="0" borderId="6" xfId="0" applyBorder="1"/>
    <xf numFmtId="0" fontId="4" fillId="0" borderId="5" xfId="0" applyFont="1" applyBorder="1" applyAlignment="1">
      <alignment horizontal="left" indent="2"/>
    </xf>
    <xf numFmtId="167" fontId="6" fillId="0" borderId="6" xfId="2" applyNumberFormat="1" applyFont="1" applyFill="1" applyBorder="1"/>
    <xf numFmtId="0" fontId="4" fillId="0" borderId="5" xfId="0" applyFont="1" applyBorder="1" applyAlignment="1">
      <alignment horizontal="left" indent="3"/>
    </xf>
    <xf numFmtId="0" fontId="5" fillId="0" borderId="5" xfId="0" applyFont="1" applyBorder="1" applyAlignment="1">
      <alignment horizontal="left" indent="5"/>
    </xf>
    <xf numFmtId="0" fontId="5" fillId="0" borderId="5" xfId="0" applyFont="1" applyBorder="1" applyAlignment="1">
      <alignment horizontal="left" indent="3"/>
    </xf>
    <xf numFmtId="167" fontId="3" fillId="0" borderId="6" xfId="2" applyNumberFormat="1" applyFont="1" applyFill="1" applyBorder="1"/>
    <xf numFmtId="0" fontId="4" fillId="0" borderId="7" xfId="0" applyFont="1" applyBorder="1" applyAlignment="1">
      <alignment horizontal="left" indent="1"/>
    </xf>
    <xf numFmtId="0" fontId="0" fillId="0" borderId="9" xfId="0" applyBorder="1"/>
    <xf numFmtId="0" fontId="14" fillId="0" borderId="5" xfId="0" applyFont="1" applyBorder="1" applyAlignment="1">
      <alignment horizontal="left" indent="1"/>
    </xf>
    <xf numFmtId="0" fontId="15" fillId="0" borderId="5" xfId="0" applyFont="1" applyBorder="1" applyAlignment="1">
      <alignment horizontal="left" indent="2"/>
    </xf>
    <xf numFmtId="0" fontId="15" fillId="0" borderId="7" xfId="0" applyFont="1" applyBorder="1" applyAlignment="1">
      <alignment horizontal="left" indent="2"/>
    </xf>
    <xf numFmtId="167" fontId="0" fillId="0" borderId="9" xfId="2" applyNumberFormat="1" applyFont="1" applyFill="1" applyBorder="1"/>
    <xf numFmtId="164" fontId="6" fillId="0" borderId="8" xfId="2" applyFont="1" applyBorder="1"/>
    <xf numFmtId="164" fontId="3" fillId="0" borderId="6" xfId="2" applyFont="1" applyBorder="1"/>
    <xf numFmtId="164" fontId="2" fillId="0" borderId="6" xfId="2" applyFont="1" applyBorder="1"/>
    <xf numFmtId="164" fontId="1" fillId="0" borderId="6" xfId="2" applyFont="1" applyBorder="1"/>
    <xf numFmtId="164" fontId="6" fillId="0" borderId="9" xfId="2" applyFont="1" applyBorder="1"/>
    <xf numFmtId="164" fontId="2" fillId="0" borderId="8" xfId="2" applyFont="1" applyBorder="1"/>
    <xf numFmtId="164" fontId="2" fillId="0" borderId="9" xfId="2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4" sqref="B54"/>
    </sheetView>
  </sheetViews>
  <sheetFormatPr baseColWidth="10" defaultColWidth="8.83203125" defaultRowHeight="15" x14ac:dyDescent="0.2"/>
  <cols>
    <col min="1" max="1" width="10.5" bestFit="1" customWidth="1"/>
    <col min="2" max="2" width="52.6640625" customWidth="1"/>
    <col min="3" max="4" width="10.5" bestFit="1" customWidth="1"/>
    <col min="5" max="5" width="11.5" bestFit="1" customWidth="1"/>
    <col min="6" max="6" width="10.5" bestFit="1" customWidth="1"/>
    <col min="7" max="7" width="10.5" customWidth="1"/>
    <col min="8" max="8" width="10.5" bestFit="1" customWidth="1"/>
    <col min="9" max="9" width="11.5" bestFit="1" customWidth="1"/>
    <col min="10" max="12" width="10.5" bestFit="1" customWidth="1"/>
  </cols>
  <sheetData>
    <row r="1" spans="2:12" ht="16" thickTop="1" x14ac:dyDescent="0.2">
      <c r="B1" s="103" t="s">
        <v>113</v>
      </c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2:12" s="65" customFormat="1" x14ac:dyDescent="0.2">
      <c r="B2" s="76"/>
      <c r="C2" s="19" t="s">
        <v>97</v>
      </c>
      <c r="D2" s="19" t="s">
        <v>98</v>
      </c>
      <c r="E2" s="19" t="s">
        <v>99</v>
      </c>
      <c r="F2" s="19" t="s">
        <v>100</v>
      </c>
      <c r="G2" s="19" t="s">
        <v>101</v>
      </c>
      <c r="H2" s="19" t="s">
        <v>102</v>
      </c>
      <c r="I2" s="19" t="s">
        <v>103</v>
      </c>
      <c r="J2" s="19" t="s">
        <v>110</v>
      </c>
      <c r="K2" s="19" t="s">
        <v>111</v>
      </c>
      <c r="L2" s="20" t="s">
        <v>112</v>
      </c>
    </row>
    <row r="3" spans="2:12" s="65" customFormat="1" x14ac:dyDescent="0.2">
      <c r="B3" s="76" t="s">
        <v>114</v>
      </c>
      <c r="C3" s="66">
        <v>2016422.499393</v>
      </c>
      <c r="D3" s="66">
        <v>2283165.3099670005</v>
      </c>
      <c r="E3" s="66">
        <v>2443285.7784579997</v>
      </c>
      <c r="F3" s="66">
        <v>2966245.3160879994</v>
      </c>
      <c r="G3" s="66">
        <v>2731735.9283569995</v>
      </c>
      <c r="H3" s="66">
        <v>3641699.0981259998</v>
      </c>
      <c r="I3" s="66">
        <v>4145199.8824340003</v>
      </c>
      <c r="J3" s="66">
        <v>4810898.448632</v>
      </c>
      <c r="K3" s="66">
        <v>5354761.3467543703</v>
      </c>
      <c r="L3" s="97">
        <v>5957394.5912309596</v>
      </c>
    </row>
    <row r="4" spans="2:12" x14ac:dyDescent="0.2">
      <c r="B4" s="77" t="s">
        <v>115</v>
      </c>
      <c r="C4" s="67">
        <v>16117.764999999999</v>
      </c>
      <c r="D4" s="67">
        <v>19015.291548000001</v>
      </c>
      <c r="E4" s="67">
        <v>22626.099772999998</v>
      </c>
      <c r="F4" s="67">
        <v>18883.290411999998</v>
      </c>
      <c r="G4" s="67">
        <v>19895.522429999997</v>
      </c>
      <c r="H4" s="67">
        <v>39653.009009999994</v>
      </c>
      <c r="I4" s="67">
        <v>46403.19408500001</v>
      </c>
      <c r="J4" s="67">
        <v>83391.371675999995</v>
      </c>
      <c r="K4" s="67">
        <v>287778.26132599998</v>
      </c>
      <c r="L4" s="98">
        <v>198682.42822400003</v>
      </c>
    </row>
    <row r="5" spans="2:12" s="65" customFormat="1" x14ac:dyDescent="0.2">
      <c r="B5" s="79" t="s">
        <v>116</v>
      </c>
      <c r="C5" s="66">
        <v>2000304.7343929999</v>
      </c>
      <c r="D5" s="66">
        <v>2264150.0184190003</v>
      </c>
      <c r="E5" s="66">
        <v>2420659.6786849997</v>
      </c>
      <c r="F5" s="66">
        <v>2947362.0256759995</v>
      </c>
      <c r="G5" s="66">
        <v>2711840.4059269996</v>
      </c>
      <c r="H5" s="66">
        <v>3602046.0891160001</v>
      </c>
      <c r="I5" s="66">
        <v>4098796.6883490002</v>
      </c>
      <c r="J5" s="66">
        <v>4727507.0769560002</v>
      </c>
      <c r="K5" s="66">
        <v>5066983.0854283702</v>
      </c>
      <c r="L5" s="97">
        <v>5758712.1630069595</v>
      </c>
    </row>
    <row r="6" spans="2:12" x14ac:dyDescent="0.2">
      <c r="B6" s="80" t="s">
        <v>117</v>
      </c>
      <c r="C6" s="9">
        <v>616949.66355599987</v>
      </c>
      <c r="D6" s="9">
        <v>792760.53509300016</v>
      </c>
      <c r="E6" s="9">
        <v>889490.96719099977</v>
      </c>
      <c r="F6" s="9">
        <v>1125243.2559049998</v>
      </c>
      <c r="G6" s="9">
        <v>1239902.818029</v>
      </c>
      <c r="H6" s="9">
        <v>1486270.2528420002</v>
      </c>
      <c r="I6" s="9">
        <v>1784517.253392</v>
      </c>
      <c r="J6" s="9">
        <v>2246876.4008780001</v>
      </c>
      <c r="K6" s="9">
        <v>2496783.6875239997</v>
      </c>
      <c r="L6" s="21">
        <v>2777794.7389499997</v>
      </c>
    </row>
    <row r="7" spans="2:12" x14ac:dyDescent="0.2">
      <c r="B7" s="80" t="s">
        <v>118</v>
      </c>
      <c r="C7" s="9">
        <v>1273152.4044899999</v>
      </c>
      <c r="D7" s="9">
        <v>1334353.01844</v>
      </c>
      <c r="E7" s="9">
        <v>1409848.431535</v>
      </c>
      <c r="F7" s="9">
        <v>1717555.8529739999</v>
      </c>
      <c r="G7" s="9">
        <v>1386269.7173029999</v>
      </c>
      <c r="H7" s="9">
        <v>1997887.4723799999</v>
      </c>
      <c r="I7" s="9">
        <v>2177373.9734749999</v>
      </c>
      <c r="J7" s="9">
        <v>2291768.2992819999</v>
      </c>
      <c r="K7" s="9">
        <v>2373349.5657264306</v>
      </c>
      <c r="L7" s="21">
        <v>2521938.2349119601</v>
      </c>
    </row>
    <row r="8" spans="2:12" x14ac:dyDescent="0.2">
      <c r="B8" s="80" t="s">
        <v>119</v>
      </c>
      <c r="C8" s="9">
        <v>5289.3620000000001</v>
      </c>
      <c r="D8" s="9">
        <v>7771.4570000000003</v>
      </c>
      <c r="E8" s="9">
        <v>4562.1099999999997</v>
      </c>
      <c r="F8" s="9">
        <v>429.87200000000001</v>
      </c>
      <c r="G8" s="9">
        <v>420.98500000000001</v>
      </c>
      <c r="H8" s="9">
        <v>2139.7816760000001</v>
      </c>
      <c r="I8" s="9">
        <v>391</v>
      </c>
      <c r="J8" s="9">
        <v>914.94</v>
      </c>
      <c r="K8" s="9">
        <v>1756.0609999999999</v>
      </c>
      <c r="L8" s="21">
        <v>3483.2715039999998</v>
      </c>
    </row>
    <row r="9" spans="2:12" x14ac:dyDescent="0.2">
      <c r="B9" s="80" t="s">
        <v>120</v>
      </c>
      <c r="C9" s="9">
        <v>13873.924999999999</v>
      </c>
      <c r="D9" s="9">
        <v>40367.606999999996</v>
      </c>
      <c r="E9" s="9">
        <v>66953.444000000003</v>
      </c>
      <c r="F9" s="9">
        <v>20418.72882</v>
      </c>
      <c r="G9" s="9">
        <v>18102.1495</v>
      </c>
      <c r="H9" s="9">
        <v>49433.062651</v>
      </c>
      <c r="I9" s="9">
        <v>64231.020476999998</v>
      </c>
      <c r="J9" s="9">
        <v>94240.521166000006</v>
      </c>
      <c r="K9" s="9">
        <v>84591.764829000007</v>
      </c>
      <c r="L9" s="21">
        <v>105508.150991</v>
      </c>
    </row>
    <row r="10" spans="2:12" x14ac:dyDescent="0.2">
      <c r="B10" s="80" t="s">
        <v>121</v>
      </c>
      <c r="C10" s="9">
        <v>16204.869819</v>
      </c>
      <c r="D10" s="9">
        <v>12960.143120000001</v>
      </c>
      <c r="E10" s="9">
        <v>12933.982633000001</v>
      </c>
      <c r="F10" s="9">
        <v>11252.724537</v>
      </c>
      <c r="G10" s="9">
        <v>10578.325547</v>
      </c>
      <c r="H10" s="9">
        <v>11845.963525000001</v>
      </c>
      <c r="I10" s="9">
        <v>28697.934975000004</v>
      </c>
      <c r="J10" s="9">
        <v>16594.762973000001</v>
      </c>
      <c r="K10" s="9">
        <v>19589.242760000001</v>
      </c>
      <c r="L10" s="21">
        <v>92328.697637999998</v>
      </c>
    </row>
    <row r="11" spans="2:12" s="65" customFormat="1" x14ac:dyDescent="0.2">
      <c r="B11" s="80" t="s">
        <v>122</v>
      </c>
      <c r="C11" s="9">
        <v>74834.50952800001</v>
      </c>
      <c r="D11" s="9">
        <v>75937.257765999995</v>
      </c>
      <c r="E11" s="9">
        <v>36870.743325999996</v>
      </c>
      <c r="F11" s="9">
        <v>72461.591439999989</v>
      </c>
      <c r="G11" s="9">
        <v>56566.410548</v>
      </c>
      <c r="H11" s="9">
        <v>54469.556042000004</v>
      </c>
      <c r="I11" s="9">
        <v>43585.506029999997</v>
      </c>
      <c r="J11" s="9">
        <v>77112.152656999999</v>
      </c>
      <c r="K11" s="9">
        <v>90912.763588940055</v>
      </c>
      <c r="L11" s="21">
        <v>257659.06901200002</v>
      </c>
    </row>
    <row r="12" spans="2:12" x14ac:dyDescent="0.2">
      <c r="B12" s="79" t="s">
        <v>21</v>
      </c>
      <c r="C12" s="66">
        <v>1944016.0944010005</v>
      </c>
      <c r="D12" s="66">
        <v>1966811.7981639998</v>
      </c>
      <c r="E12" s="66">
        <v>2735707.3895705501</v>
      </c>
      <c r="F12" s="66">
        <v>3031731.7326800004</v>
      </c>
      <c r="G12" s="66">
        <v>2902980.0529049998</v>
      </c>
      <c r="H12" s="66">
        <v>4708107.6732120002</v>
      </c>
      <c r="I12" s="66">
        <v>4263920.3515490005</v>
      </c>
      <c r="J12" s="66">
        <v>4879933.36159233</v>
      </c>
      <c r="K12" s="66">
        <v>5041758.9462954737</v>
      </c>
      <c r="L12" s="97">
        <v>4483213.5603512498</v>
      </c>
    </row>
    <row r="13" spans="2:12" x14ac:dyDescent="0.2">
      <c r="B13" s="80" t="s">
        <v>123</v>
      </c>
      <c r="C13" s="9">
        <v>414991.68559800001</v>
      </c>
      <c r="D13" s="9">
        <v>413113.45897699997</v>
      </c>
      <c r="E13" s="9">
        <v>454431.87530800002</v>
      </c>
      <c r="F13" s="9">
        <v>518587.48951100011</v>
      </c>
      <c r="G13" s="9">
        <v>531857.16328400001</v>
      </c>
      <c r="H13" s="9">
        <v>630955.94177899999</v>
      </c>
      <c r="I13" s="9">
        <v>698112.07657000003</v>
      </c>
      <c r="J13" s="9">
        <v>815079.24005041993</v>
      </c>
      <c r="K13" s="9">
        <v>831849.53922011005</v>
      </c>
      <c r="L13" s="21">
        <v>854726.83334639994</v>
      </c>
    </row>
    <row r="14" spans="2:12" x14ac:dyDescent="0.2">
      <c r="B14" s="80" t="s">
        <v>124</v>
      </c>
      <c r="C14" s="9">
        <v>1101171.2516910001</v>
      </c>
      <c r="D14" s="9">
        <v>1162828.7402869998</v>
      </c>
      <c r="E14" s="9">
        <v>1369207.19845055</v>
      </c>
      <c r="F14" s="9">
        <v>1429893.07819</v>
      </c>
      <c r="G14" s="9">
        <v>1174795.1796590001</v>
      </c>
      <c r="H14" s="9">
        <v>1873435.1207869998</v>
      </c>
      <c r="I14" s="9">
        <v>1819782.673094</v>
      </c>
      <c r="J14" s="9">
        <v>1928594.5537733701</v>
      </c>
      <c r="K14" s="9">
        <v>1967121.1818610099</v>
      </c>
      <c r="L14" s="21">
        <v>2334353.7661969899</v>
      </c>
    </row>
    <row r="15" spans="2:12" x14ac:dyDescent="0.2">
      <c r="B15" s="80" t="s">
        <v>125</v>
      </c>
      <c r="C15" s="9">
        <v>151259.77867</v>
      </c>
      <c r="D15" s="9">
        <v>167786.83085699996</v>
      </c>
      <c r="E15" s="9">
        <v>191231.00684699998</v>
      </c>
      <c r="F15" s="9">
        <v>205735.79923899996</v>
      </c>
      <c r="G15" s="9">
        <v>197956.37267499999</v>
      </c>
      <c r="H15" s="9">
        <v>695568.31979200011</v>
      </c>
      <c r="I15" s="9">
        <v>398795.53698800004</v>
      </c>
      <c r="J15" s="9">
        <v>499366.80861271999</v>
      </c>
      <c r="K15" s="9">
        <v>487530.05695452006</v>
      </c>
      <c r="L15" s="21">
        <v>591740.33704698004</v>
      </c>
    </row>
    <row r="16" spans="2:12" x14ac:dyDescent="0.2">
      <c r="B16" s="80" t="s">
        <v>126</v>
      </c>
      <c r="C16" s="9">
        <v>104903.528598</v>
      </c>
      <c r="D16" s="9">
        <v>101528.81901099999</v>
      </c>
      <c r="E16" s="9">
        <v>600089.88773199997</v>
      </c>
      <c r="F16" s="9">
        <v>689647.92199599999</v>
      </c>
      <c r="G16" s="9">
        <v>827413.06667900004</v>
      </c>
      <c r="H16" s="9">
        <v>1355801.7496420001</v>
      </c>
      <c r="I16" s="9">
        <v>1170768.3997299999</v>
      </c>
      <c r="J16" s="9">
        <v>1417985.18245682</v>
      </c>
      <c r="K16" s="9">
        <v>1710496.6376968399</v>
      </c>
      <c r="L16" s="21">
        <v>186255.66840588002</v>
      </c>
    </row>
    <row r="17" spans="2:12" s="65" customFormat="1" x14ac:dyDescent="0.2">
      <c r="B17" s="80" t="s">
        <v>127</v>
      </c>
      <c r="C17" s="67">
        <v>171689.84984400001</v>
      </c>
      <c r="D17" s="67">
        <v>121553.949032</v>
      </c>
      <c r="E17" s="67">
        <v>120747.421233</v>
      </c>
      <c r="F17" s="67">
        <v>187867.44374399999</v>
      </c>
      <c r="G17" s="67">
        <v>170958.27060799999</v>
      </c>
      <c r="H17" s="67">
        <v>152346.54121199998</v>
      </c>
      <c r="I17" s="67">
        <v>176461.665167</v>
      </c>
      <c r="J17" s="67">
        <v>218907.57669900003</v>
      </c>
      <c r="K17" s="67">
        <v>44761.530562993525</v>
      </c>
      <c r="L17" s="98">
        <v>516136.95535499998</v>
      </c>
    </row>
    <row r="18" spans="2:12" s="65" customFormat="1" x14ac:dyDescent="0.2">
      <c r="B18" s="79" t="s">
        <v>22</v>
      </c>
      <c r="C18" s="66">
        <v>72406.404991999618</v>
      </c>
      <c r="D18" s="66">
        <v>316353.5118030007</v>
      </c>
      <c r="E18" s="66">
        <v>-292421.61111255037</v>
      </c>
      <c r="F18" s="66">
        <v>-65486.416592000518</v>
      </c>
      <c r="G18" s="66">
        <v>-171244.12454800052</v>
      </c>
      <c r="H18" s="66">
        <v>-1066408.5750860001</v>
      </c>
      <c r="I18" s="66">
        <v>-118720.46911500022</v>
      </c>
      <c r="J18" s="66">
        <v>-69034.91296033049</v>
      </c>
      <c r="K18" s="66">
        <v>313002.400458897</v>
      </c>
      <c r="L18" s="97">
        <v>1474181.0308797099</v>
      </c>
    </row>
    <row r="19" spans="2:12" s="65" customFormat="1" x14ac:dyDescent="0.2">
      <c r="B19" s="79" t="s">
        <v>23</v>
      </c>
      <c r="C19" s="66">
        <v>503826.22082399996</v>
      </c>
      <c r="D19" s="66">
        <v>460747.42674899998</v>
      </c>
      <c r="E19" s="66">
        <v>631338.61208600004</v>
      </c>
      <c r="F19" s="66">
        <v>1095237.6666816601</v>
      </c>
      <c r="G19" s="66">
        <v>620874.32313434989</v>
      </c>
      <c r="H19" s="66">
        <v>1916073.6641926898</v>
      </c>
      <c r="I19" s="66">
        <v>2772142.28857313</v>
      </c>
      <c r="J19" s="66">
        <v>868360.08354428993</v>
      </c>
      <c r="K19" s="66">
        <v>1028967.82937385</v>
      </c>
      <c r="L19" s="97">
        <v>-282885.41163337999</v>
      </c>
    </row>
    <row r="20" spans="2:12" s="65" customFormat="1" x14ac:dyDescent="0.2">
      <c r="B20" s="79" t="s">
        <v>128</v>
      </c>
      <c r="C20" s="66">
        <v>508491.46743799996</v>
      </c>
      <c r="D20" s="66">
        <v>462999.61400499998</v>
      </c>
      <c r="E20" s="66">
        <v>642618.81700100005</v>
      </c>
      <c r="F20" s="66">
        <v>1100493.3085026601</v>
      </c>
      <c r="G20" s="66">
        <v>628842.79189534998</v>
      </c>
      <c r="H20" s="66">
        <v>1939742.5780406899</v>
      </c>
      <c r="I20" s="66">
        <v>2835389.6265371302</v>
      </c>
      <c r="J20" s="66">
        <v>881653.72049028997</v>
      </c>
      <c r="K20" s="66">
        <v>1044938.1629086101</v>
      </c>
      <c r="L20" s="97">
        <v>-240142.49270738001</v>
      </c>
    </row>
    <row r="21" spans="2:12" s="65" customFormat="1" x14ac:dyDescent="0.2">
      <c r="B21" s="84" t="s">
        <v>129</v>
      </c>
      <c r="C21" s="66">
        <v>350018.14620099991</v>
      </c>
      <c r="D21" s="66">
        <v>176790.88992599997</v>
      </c>
      <c r="E21" s="66">
        <v>211762.46640400004</v>
      </c>
      <c r="F21" s="66">
        <v>230803.83562066001</v>
      </c>
      <c r="G21" s="66">
        <v>226442.75738935001</v>
      </c>
      <c r="H21" s="66">
        <v>-244241.39642631004</v>
      </c>
      <c r="I21" s="66">
        <v>1905152.71676713</v>
      </c>
      <c r="J21" s="66">
        <v>36663.997265653728</v>
      </c>
      <c r="K21" s="66">
        <v>476382.80326870305</v>
      </c>
      <c r="L21" s="97">
        <v>-63270.231566979986</v>
      </c>
    </row>
    <row r="22" spans="2:12" x14ac:dyDescent="0.2">
      <c r="B22" s="86" t="s">
        <v>130</v>
      </c>
      <c r="C22" s="10">
        <v>355590.53895399993</v>
      </c>
      <c r="D22" s="10">
        <v>181978.89900599999</v>
      </c>
      <c r="E22" s="10">
        <v>224757.59682400004</v>
      </c>
      <c r="F22" s="10">
        <v>241622.990536</v>
      </c>
      <c r="G22" s="10">
        <v>168609.369622</v>
      </c>
      <c r="H22" s="10">
        <v>37107.828909000003</v>
      </c>
      <c r="I22" s="10">
        <v>40554.289412999991</v>
      </c>
      <c r="J22" s="10">
        <v>-4454.3248365851268</v>
      </c>
      <c r="K22" s="10">
        <v>40310.512251810374</v>
      </c>
      <c r="L22" s="25">
        <v>24796.408836788156</v>
      </c>
    </row>
    <row r="23" spans="2:12" x14ac:dyDescent="0.2">
      <c r="B23" s="87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-2887.88006</v>
      </c>
      <c r="I23" s="9">
        <v>-1264.8399999999999</v>
      </c>
      <c r="J23" s="9">
        <v>-1431.895</v>
      </c>
      <c r="K23" s="9">
        <v>-1024.8461343010499</v>
      </c>
      <c r="L23" s="21">
        <v>-346.673</v>
      </c>
    </row>
    <row r="24" spans="2:12" x14ac:dyDescent="0.2">
      <c r="B24" s="87" t="s">
        <v>25</v>
      </c>
      <c r="C24" s="9">
        <v>-9089.319214000001</v>
      </c>
      <c r="D24" s="9">
        <v>-4423.3158039999998</v>
      </c>
      <c r="E24" s="9">
        <v>-2659.056880000001</v>
      </c>
      <c r="F24" s="9">
        <v>5426.4376929999999</v>
      </c>
      <c r="G24" s="9">
        <v>4474.1660269999993</v>
      </c>
      <c r="H24" s="9">
        <v>-15543.835829999998</v>
      </c>
      <c r="I24" s="9">
        <v>-17227.800546999999</v>
      </c>
      <c r="J24" s="9">
        <v>-14745.543571898757</v>
      </c>
      <c r="K24" s="9">
        <v>-17442.378792833511</v>
      </c>
      <c r="L24" s="21">
        <v>32238.324595788159</v>
      </c>
    </row>
    <row r="25" spans="2:12" x14ac:dyDescent="0.2">
      <c r="B25" s="87" t="s">
        <v>26</v>
      </c>
      <c r="C25" s="9">
        <v>364638.69206299994</v>
      </c>
      <c r="D25" s="9">
        <v>186418.01250099999</v>
      </c>
      <c r="E25" s="9">
        <v>227110.22739600003</v>
      </c>
      <c r="F25" s="9">
        <v>234938.88060599999</v>
      </c>
      <c r="G25" s="9">
        <v>163714.161444</v>
      </c>
      <c r="H25" s="9">
        <v>52679.148648999995</v>
      </c>
      <c r="I25" s="9">
        <v>60670.676324999993</v>
      </c>
      <c r="J25" s="9">
        <v>10183.106735313631</v>
      </c>
      <c r="K25" s="9">
        <v>60996.948591944936</v>
      </c>
      <c r="L25" s="21">
        <v>-4197.3025209999978</v>
      </c>
    </row>
    <row r="26" spans="2:12" s="65" customFormat="1" x14ac:dyDescent="0.2">
      <c r="B26" s="87" t="s">
        <v>27</v>
      </c>
      <c r="C26" s="68">
        <v>41.166104999999995</v>
      </c>
      <c r="D26" s="68">
        <v>-15.797691</v>
      </c>
      <c r="E26" s="68">
        <v>306.42630800000001</v>
      </c>
      <c r="F26" s="68">
        <v>1257.672237</v>
      </c>
      <c r="G26" s="68">
        <v>421.04215099999999</v>
      </c>
      <c r="H26" s="68">
        <v>2860.39615</v>
      </c>
      <c r="I26" s="68">
        <v>-1623.7463650000002</v>
      </c>
      <c r="J26" s="68">
        <v>1540.0069999999998</v>
      </c>
      <c r="K26" s="68">
        <v>-2219.2114130000009</v>
      </c>
      <c r="L26" s="99">
        <v>-2897.9402380000001</v>
      </c>
    </row>
    <row r="27" spans="2:12" x14ac:dyDescent="0.2">
      <c r="B27" s="86" t="s">
        <v>3</v>
      </c>
      <c r="C27" s="10">
        <v>-36378.149314000002</v>
      </c>
      <c r="D27" s="10">
        <v>-10888.344256000002</v>
      </c>
      <c r="E27" s="10">
        <v>-13308.731084000001</v>
      </c>
      <c r="F27" s="10">
        <v>-5017.9265883400003</v>
      </c>
      <c r="G27" s="10">
        <v>20392.744005350003</v>
      </c>
      <c r="H27" s="10">
        <v>-305713.43284831004</v>
      </c>
      <c r="I27" s="10">
        <v>1863447.22793113</v>
      </c>
      <c r="J27" s="10">
        <v>44126.788667238856</v>
      </c>
      <c r="K27" s="10">
        <v>346640.05844646745</v>
      </c>
      <c r="L27" s="25">
        <v>-161450.15691376815</v>
      </c>
    </row>
    <row r="28" spans="2:12" x14ac:dyDescent="0.2">
      <c r="B28" s="87" t="s">
        <v>28</v>
      </c>
      <c r="C28" s="9">
        <v>-1418.2731370000001</v>
      </c>
      <c r="D28" s="9">
        <v>3474.1660569999995</v>
      </c>
      <c r="E28" s="9">
        <v>-1070.3050719999999</v>
      </c>
      <c r="F28" s="9">
        <v>-249.43926634000036</v>
      </c>
      <c r="G28" s="9">
        <v>-641.76673611999922</v>
      </c>
      <c r="H28" s="9">
        <v>-294963.58689720003</v>
      </c>
      <c r="I28" s="9">
        <v>-34647.928720759999</v>
      </c>
      <c r="J28" s="9">
        <v>78747.526498220512</v>
      </c>
      <c r="K28" s="9">
        <v>373902.64919820108</v>
      </c>
      <c r="L28" s="21">
        <v>-107138.15381802662</v>
      </c>
    </row>
    <row r="29" spans="2:12" s="65" customFormat="1" x14ac:dyDescent="0.2">
      <c r="B29" s="87" t="s">
        <v>29</v>
      </c>
      <c r="C29" s="68">
        <v>-34959.876176999998</v>
      </c>
      <c r="D29" s="68">
        <v>-14362.510313000001</v>
      </c>
      <c r="E29" s="68">
        <v>-12238.426012000002</v>
      </c>
      <c r="F29" s="68">
        <v>-4768.4873219999999</v>
      </c>
      <c r="G29" s="68">
        <v>21034.510741470003</v>
      </c>
      <c r="H29" s="68">
        <v>-10749.845951110001</v>
      </c>
      <c r="I29" s="68">
        <v>1898095.1566518899</v>
      </c>
      <c r="J29" s="68">
        <v>-34620.737830981656</v>
      </c>
      <c r="K29" s="68">
        <v>-27262.590751733693</v>
      </c>
      <c r="L29" s="99">
        <v>-54312.003095741544</v>
      </c>
    </row>
    <row r="30" spans="2:12" x14ac:dyDescent="0.2">
      <c r="B30" s="86" t="s">
        <v>131</v>
      </c>
      <c r="C30" s="10">
        <v>30805.756561000002</v>
      </c>
      <c r="D30" s="10">
        <v>5700.3351759999996</v>
      </c>
      <c r="E30" s="10">
        <v>313.60066399999982</v>
      </c>
      <c r="F30" s="10">
        <v>-5801.2283269999989</v>
      </c>
      <c r="G30" s="10">
        <v>37440.643762</v>
      </c>
      <c r="H30" s="10">
        <v>24364.207513000001</v>
      </c>
      <c r="I30" s="10">
        <v>1151.1994230000009</v>
      </c>
      <c r="J30" s="10">
        <v>-3008.4665650000006</v>
      </c>
      <c r="K30" s="10">
        <v>89432.232570425273</v>
      </c>
      <c r="L30" s="25">
        <v>73383.516510000001</v>
      </c>
    </row>
    <row r="31" spans="2:12" x14ac:dyDescent="0.2">
      <c r="B31" s="87" t="s">
        <v>30</v>
      </c>
      <c r="C31" s="9">
        <v>-25.146999999999998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1">
        <v>0</v>
      </c>
    </row>
    <row r="32" spans="2:12" x14ac:dyDescent="0.2">
      <c r="B32" s="87" t="s">
        <v>31</v>
      </c>
      <c r="C32" s="9">
        <v>26348.165561000002</v>
      </c>
      <c r="D32" s="9">
        <v>-5907.6168239999997</v>
      </c>
      <c r="E32" s="9">
        <v>-3496.7823360000002</v>
      </c>
      <c r="F32" s="9">
        <v>-5801.2283269999989</v>
      </c>
      <c r="G32" s="9">
        <v>7594.9897619999992</v>
      </c>
      <c r="H32" s="9">
        <v>2579.2425130000001</v>
      </c>
      <c r="I32" s="9">
        <v>1151.1994230000009</v>
      </c>
      <c r="J32" s="9">
        <v>-3494.7065650000004</v>
      </c>
      <c r="K32" s="9">
        <v>8186.8905704252747</v>
      </c>
      <c r="L32" s="21">
        <v>26755.214509999998</v>
      </c>
    </row>
    <row r="33" spans="2:12" s="65" customFormat="1" x14ac:dyDescent="0.2">
      <c r="B33" s="87" t="s">
        <v>32</v>
      </c>
      <c r="C33" s="66">
        <v>4482.7380000000003</v>
      </c>
      <c r="D33" s="66">
        <v>11607.951999999999</v>
      </c>
      <c r="E33" s="66">
        <v>3810.3829999999998</v>
      </c>
      <c r="F33" s="66">
        <v>0</v>
      </c>
      <c r="G33" s="66">
        <v>29845.653999999999</v>
      </c>
      <c r="H33" s="66">
        <v>21784.965</v>
      </c>
      <c r="I33" s="66">
        <v>0</v>
      </c>
      <c r="J33" s="66">
        <v>486.24</v>
      </c>
      <c r="K33" s="66">
        <v>81245.342000000004</v>
      </c>
      <c r="L33" s="97">
        <v>46628.302000000003</v>
      </c>
    </row>
    <row r="34" spans="2:12" s="65" customFormat="1" x14ac:dyDescent="0.2">
      <c r="B34" s="86" t="s">
        <v>132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25">
        <v>0</v>
      </c>
    </row>
    <row r="35" spans="2:12" x14ac:dyDescent="0.2">
      <c r="B35" s="84" t="s">
        <v>133</v>
      </c>
      <c r="C35" s="10">
        <v>158473.321237</v>
      </c>
      <c r="D35" s="10">
        <v>282371.33097900002</v>
      </c>
      <c r="E35" s="10">
        <v>430856.35059699998</v>
      </c>
      <c r="F35" s="10">
        <v>869689.47288200003</v>
      </c>
      <c r="G35" s="10">
        <v>402400.034506</v>
      </c>
      <c r="H35" s="10">
        <v>2183092.92399</v>
      </c>
      <c r="I35" s="10">
        <v>929145.90976999991</v>
      </c>
      <c r="J35" s="10">
        <v>845623.72322463628</v>
      </c>
      <c r="K35" s="10">
        <v>568680.35963990702</v>
      </c>
      <c r="L35" s="25">
        <v>-176710.26114040002</v>
      </c>
    </row>
    <row r="36" spans="2:12" x14ac:dyDescent="0.2">
      <c r="B36" s="88" t="s">
        <v>33</v>
      </c>
      <c r="C36" s="9">
        <v>14396.211832999999</v>
      </c>
      <c r="D36" s="9">
        <v>-3399.4880410000005</v>
      </c>
      <c r="E36" s="9">
        <v>11684.030596000001</v>
      </c>
      <c r="F36" s="9">
        <v>29362.884971000003</v>
      </c>
      <c r="G36" s="9">
        <v>-6868.0567379999993</v>
      </c>
      <c r="H36" s="9">
        <v>12612.273213</v>
      </c>
      <c r="I36" s="9">
        <v>30310.802771999999</v>
      </c>
      <c r="J36" s="9">
        <v>-36984.957284000004</v>
      </c>
      <c r="K36" s="9">
        <v>-11446.285317939995</v>
      </c>
      <c r="L36" s="21">
        <v>16285.504852</v>
      </c>
    </row>
    <row r="37" spans="2:12" x14ac:dyDescent="0.2">
      <c r="B37" s="88" t="s">
        <v>34</v>
      </c>
      <c r="C37" s="9">
        <v>144077.10940399999</v>
      </c>
      <c r="D37" s="9">
        <v>285770.81902</v>
      </c>
      <c r="E37" s="9">
        <v>419172.32000099996</v>
      </c>
      <c r="F37" s="9">
        <v>840326.58791100001</v>
      </c>
      <c r="G37" s="9">
        <v>409268.09124400001</v>
      </c>
      <c r="H37" s="9">
        <v>2170480.650777</v>
      </c>
      <c r="I37" s="9">
        <v>898835.10699799994</v>
      </c>
      <c r="J37" s="9">
        <v>882608.68050863629</v>
      </c>
      <c r="K37" s="9">
        <v>580126.64495784696</v>
      </c>
      <c r="L37" s="21">
        <v>-192995.76599240006</v>
      </c>
    </row>
    <row r="38" spans="2:12" x14ac:dyDescent="0.2">
      <c r="B38" s="88" t="s">
        <v>35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1">
        <v>0</v>
      </c>
    </row>
    <row r="39" spans="2:12" x14ac:dyDescent="0.2">
      <c r="B39" s="88" t="s">
        <v>36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1">
        <v>0</v>
      </c>
    </row>
    <row r="40" spans="2:12" x14ac:dyDescent="0.2">
      <c r="B40" s="88" t="s">
        <v>37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1">
        <v>0</v>
      </c>
    </row>
    <row r="41" spans="2:12" x14ac:dyDescent="0.2">
      <c r="B41" s="84" t="s">
        <v>14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97">
        <v>0</v>
      </c>
    </row>
    <row r="42" spans="2:12" x14ac:dyDescent="0.2">
      <c r="B42" s="84" t="s">
        <v>134</v>
      </c>
      <c r="C42" s="66">
        <v>0</v>
      </c>
      <c r="D42" s="66">
        <v>3837.3931000000002</v>
      </c>
      <c r="E42" s="66">
        <v>0</v>
      </c>
      <c r="F42" s="66">
        <v>0</v>
      </c>
      <c r="G42" s="66">
        <v>0</v>
      </c>
      <c r="H42" s="66">
        <v>891.050477</v>
      </c>
      <c r="I42" s="66">
        <v>1091</v>
      </c>
      <c r="J42" s="66">
        <v>-634</v>
      </c>
      <c r="K42" s="66">
        <v>-125</v>
      </c>
      <c r="L42" s="97">
        <v>-162</v>
      </c>
    </row>
    <row r="43" spans="2:12" s="65" customFormat="1" x14ac:dyDescent="0.2">
      <c r="B43" s="88" t="s">
        <v>16</v>
      </c>
      <c r="C43" s="9">
        <v>0</v>
      </c>
      <c r="D43" s="9">
        <v>3837.3931000000002</v>
      </c>
      <c r="E43" s="9">
        <v>0</v>
      </c>
      <c r="F43" s="9">
        <v>0</v>
      </c>
      <c r="G43" s="9">
        <v>0</v>
      </c>
      <c r="H43" s="9">
        <v>891.050477</v>
      </c>
      <c r="I43" s="9">
        <v>1091</v>
      </c>
      <c r="J43" s="9">
        <v>-634</v>
      </c>
      <c r="K43" s="9">
        <v>-125</v>
      </c>
      <c r="L43" s="21">
        <v>-162</v>
      </c>
    </row>
    <row r="44" spans="2:12" s="65" customFormat="1" x14ac:dyDescent="0.2">
      <c r="B44" s="88" t="s">
        <v>135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1">
        <v>0</v>
      </c>
    </row>
    <row r="45" spans="2:12" s="65" customFormat="1" x14ac:dyDescent="0.2">
      <c r="B45" s="88" t="s">
        <v>18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1">
        <v>0</v>
      </c>
    </row>
    <row r="46" spans="2:12" x14ac:dyDescent="0.2">
      <c r="B46" s="88" t="s">
        <v>136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1">
        <v>0</v>
      </c>
    </row>
    <row r="47" spans="2:12" x14ac:dyDescent="0.2">
      <c r="B47" s="84" t="s">
        <v>137</v>
      </c>
      <c r="C47" s="66">
        <v>-4665.2466139999997</v>
      </c>
      <c r="D47" s="66">
        <v>-2252.1872560000002</v>
      </c>
      <c r="E47" s="66">
        <v>-11280.204915</v>
      </c>
      <c r="F47" s="66">
        <v>-5255.6418210000002</v>
      </c>
      <c r="G47" s="66">
        <v>-7968.468761000001</v>
      </c>
      <c r="H47" s="66">
        <v>-23668.913848</v>
      </c>
      <c r="I47" s="66">
        <v>-63247.337964000006</v>
      </c>
      <c r="J47" s="66">
        <v>-13293.636946000001</v>
      </c>
      <c r="K47" s="66">
        <v>-15970.333534759999</v>
      </c>
      <c r="L47" s="97">
        <v>-42742.918925999991</v>
      </c>
    </row>
    <row r="48" spans="2:12" ht="16" thickBot="1" x14ac:dyDescent="0.25">
      <c r="B48" s="90" t="s">
        <v>138</v>
      </c>
      <c r="C48" s="96">
        <v>-431419.81583200034</v>
      </c>
      <c r="D48" s="96">
        <v>-144393.91494599928</v>
      </c>
      <c r="E48" s="96">
        <v>-923760.2231985504</v>
      </c>
      <c r="F48" s="96">
        <v>-1160724.0832736604</v>
      </c>
      <c r="G48" s="96">
        <v>-792118.44768235041</v>
      </c>
      <c r="H48" s="96">
        <v>-2982482.23927869</v>
      </c>
      <c r="I48" s="96">
        <v>-2890862.7576881303</v>
      </c>
      <c r="J48" s="96">
        <v>-937394.99650462042</v>
      </c>
      <c r="K48" s="96">
        <v>-715965.42891495302</v>
      </c>
      <c r="L48" s="100">
        <v>1757066.4425130899</v>
      </c>
    </row>
    <row r="49" spans="2:12" ht="16" thickTop="1" x14ac:dyDescent="0.2">
      <c r="B49" s="79" t="s">
        <v>139</v>
      </c>
      <c r="C49" s="10">
        <v>-431419.81631199928</v>
      </c>
      <c r="D49" s="10">
        <v>-144393.91455400037</v>
      </c>
      <c r="E49" s="10">
        <v>-923760.22276854981</v>
      </c>
      <c r="F49" s="10">
        <v>-1160724.0832140001</v>
      </c>
      <c r="G49" s="10">
        <v>-792118.44880199945</v>
      </c>
      <c r="H49" s="10">
        <v>-2982482.238882958</v>
      </c>
      <c r="I49" s="10">
        <v>-2890862.7574211285</v>
      </c>
      <c r="J49" s="10">
        <v>-937395.26019860618</v>
      </c>
      <c r="K49" s="10">
        <v>-715965.42842473323</v>
      </c>
      <c r="L49" s="25">
        <v>1757066.4414426896</v>
      </c>
    </row>
    <row r="50" spans="2:12" x14ac:dyDescent="0.2">
      <c r="B50" s="92" t="s">
        <v>140</v>
      </c>
      <c r="C50" s="10">
        <v>2817551.5500300005</v>
      </c>
      <c r="D50" s="10">
        <v>-2315298.6638365798</v>
      </c>
      <c r="E50" s="10">
        <v>-1521022.6036050199</v>
      </c>
      <c r="F50" s="10">
        <v>1688541.8550829999</v>
      </c>
      <c r="G50" s="10">
        <v>3416309.8646580004</v>
      </c>
      <c r="H50" s="10">
        <v>-1872392.6654439184</v>
      </c>
      <c r="I50" s="10">
        <v>9000701.5206533913</v>
      </c>
      <c r="J50" s="10">
        <v>7075818.5175291821</v>
      </c>
      <c r="K50" s="10">
        <v>7078287.7852028999</v>
      </c>
      <c r="L50" s="25">
        <v>2573316.2487238301</v>
      </c>
    </row>
    <row r="51" spans="2:12" x14ac:dyDescent="0.2">
      <c r="B51" s="93" t="s">
        <v>141</v>
      </c>
      <c r="C51" s="9">
        <v>18386</v>
      </c>
      <c r="D51" s="9">
        <v>11123</v>
      </c>
      <c r="E51" s="9">
        <v>-336647</v>
      </c>
      <c r="F51" s="9">
        <v>2545</v>
      </c>
      <c r="G51" s="9">
        <v>10188</v>
      </c>
      <c r="H51" s="9">
        <v>16795</v>
      </c>
      <c r="I51" s="9">
        <v>-21262</v>
      </c>
      <c r="J51" s="9">
        <v>-5013</v>
      </c>
      <c r="K51" s="9">
        <v>-3683</v>
      </c>
      <c r="L51" s="21">
        <v>1730941</v>
      </c>
    </row>
    <row r="52" spans="2:12" x14ac:dyDescent="0.2">
      <c r="B52" s="93" t="s">
        <v>38</v>
      </c>
      <c r="C52" s="9">
        <v>182809.78367300006</v>
      </c>
      <c r="D52" s="9">
        <v>99344.712697420007</v>
      </c>
      <c r="E52" s="9">
        <v>39264.780382809928</v>
      </c>
      <c r="F52" s="9">
        <v>-53157.806428000098</v>
      </c>
      <c r="G52" s="9">
        <v>96745.360857999971</v>
      </c>
      <c r="H52" s="9">
        <v>241447.30854055996</v>
      </c>
      <c r="I52" s="9">
        <v>103290.30781073991</v>
      </c>
      <c r="J52" s="9">
        <v>3220892.1412387006</v>
      </c>
      <c r="K52" s="9">
        <v>-620365.23157956358</v>
      </c>
      <c r="L52" s="21">
        <v>-147825.66205612017</v>
      </c>
    </row>
    <row r="53" spans="2:12" s="65" customFormat="1" x14ac:dyDescent="0.2">
      <c r="B53" s="93" t="s">
        <v>39</v>
      </c>
      <c r="C53" s="9">
        <v>2484540.337663</v>
      </c>
      <c r="D53" s="9">
        <v>1765502.374965</v>
      </c>
      <c r="E53" s="9">
        <v>1745679.7557910001</v>
      </c>
      <c r="F53" s="9">
        <v>1561090.260274</v>
      </c>
      <c r="G53" s="9">
        <v>2481494.4439927018</v>
      </c>
      <c r="H53" s="9">
        <v>-4751633.9027357697</v>
      </c>
      <c r="I53" s="9">
        <v>133829.47058376766</v>
      </c>
      <c r="J53" s="9">
        <v>1943344.6587602119</v>
      </c>
      <c r="K53" s="9">
        <v>2551927.1445556981</v>
      </c>
      <c r="L53" s="21">
        <v>1397005.7722450942</v>
      </c>
    </row>
    <row r="54" spans="2:12" x14ac:dyDescent="0.2">
      <c r="B54" s="93" t="s">
        <v>40</v>
      </c>
      <c r="C54" s="9">
        <v>217712.96182500001</v>
      </c>
      <c r="D54" s="9">
        <v>-4216207.8849269999</v>
      </c>
      <c r="E54" s="9">
        <v>-3459984.5494919997</v>
      </c>
      <c r="F54" s="9">
        <v>126364.15797199999</v>
      </c>
      <c r="G54" s="9">
        <v>671794.19907629793</v>
      </c>
      <c r="H54" s="9">
        <v>5632223.9804637711</v>
      </c>
      <c r="I54" s="9">
        <v>165773.00988923231</v>
      </c>
      <c r="J54" s="9">
        <v>1644271.8845157882</v>
      </c>
      <c r="K54" s="9">
        <v>2768584.9408643018</v>
      </c>
      <c r="L54" s="21">
        <v>-310454.92657509417</v>
      </c>
    </row>
    <row r="55" spans="2:12" x14ac:dyDescent="0.2">
      <c r="B55" s="93" t="s">
        <v>142</v>
      </c>
      <c r="C55" s="9">
        <v>48606.7</v>
      </c>
      <c r="D55" s="9">
        <v>63810.201999999997</v>
      </c>
      <c r="E55" s="9">
        <v>391329.739</v>
      </c>
      <c r="F55" s="9">
        <v>242393.231111</v>
      </c>
      <c r="G55" s="9">
        <v>164039.48808899999</v>
      </c>
      <c r="H55" s="9">
        <v>191365.02407100002</v>
      </c>
      <c r="I55" s="9">
        <v>8647224.4887819998</v>
      </c>
      <c r="J55" s="9">
        <v>143127.12312100001</v>
      </c>
      <c r="K55" s="9">
        <v>2102385.31</v>
      </c>
      <c r="L55" s="21">
        <v>373512.36700000003</v>
      </c>
    </row>
    <row r="56" spans="2:12" x14ac:dyDescent="0.2">
      <c r="B56" s="93" t="s">
        <v>143</v>
      </c>
      <c r="C56" s="9">
        <v>8775</v>
      </c>
      <c r="D56" s="9">
        <v>-7999</v>
      </c>
      <c r="E56" s="9">
        <v>4182</v>
      </c>
      <c r="F56" s="9">
        <v>9629</v>
      </c>
      <c r="G56" s="9">
        <v>6345</v>
      </c>
      <c r="H56" s="9">
        <v>52417</v>
      </c>
      <c r="I56" s="9">
        <v>-64429</v>
      </c>
      <c r="J56" s="9">
        <v>4694</v>
      </c>
      <c r="K56" s="9">
        <v>33609</v>
      </c>
      <c r="L56" s="21">
        <v>20825</v>
      </c>
    </row>
    <row r="57" spans="2:12" x14ac:dyDescent="0.2">
      <c r="B57" s="93" t="s">
        <v>41</v>
      </c>
      <c r="C57" s="9">
        <v>-143279.23313099999</v>
      </c>
      <c r="D57" s="9">
        <v>-30872.068572000004</v>
      </c>
      <c r="E57" s="9">
        <v>95152.67071317001</v>
      </c>
      <c r="F57" s="9">
        <v>-200321.98784600003</v>
      </c>
      <c r="G57" s="9">
        <v>-14296.627358000027</v>
      </c>
      <c r="H57" s="9">
        <v>-3255007.0757834795</v>
      </c>
      <c r="I57" s="9">
        <v>36275.243587650024</v>
      </c>
      <c r="J57" s="9">
        <v>124501.70989348</v>
      </c>
      <c r="K57" s="9">
        <v>245829.62136246305</v>
      </c>
      <c r="L57" s="21">
        <v>-490687.30189004994</v>
      </c>
    </row>
    <row r="58" spans="2:12" x14ac:dyDescent="0.2">
      <c r="B58" s="92" t="s">
        <v>144</v>
      </c>
      <c r="C58" s="10">
        <v>3248971.3663419997</v>
      </c>
      <c r="D58" s="10">
        <v>-2170904.7492825794</v>
      </c>
      <c r="E58" s="10">
        <v>-597262.38083646994</v>
      </c>
      <c r="F58" s="10">
        <v>2849265.9382969998</v>
      </c>
      <c r="G58" s="10">
        <v>4208428.3134599999</v>
      </c>
      <c r="H58" s="10">
        <v>1110089.5734390398</v>
      </c>
      <c r="I58" s="10">
        <v>11891564.27807452</v>
      </c>
      <c r="J58" s="10">
        <v>8013213.7777277883</v>
      </c>
      <c r="K58" s="10">
        <v>7794253.2136276327</v>
      </c>
      <c r="L58" s="25">
        <v>816249.80728114024</v>
      </c>
    </row>
    <row r="59" spans="2:12" x14ac:dyDescent="0.2">
      <c r="B59" s="93" t="s">
        <v>141</v>
      </c>
      <c r="C59" s="9">
        <v>28325</v>
      </c>
      <c r="D59" s="9">
        <v>19812</v>
      </c>
      <c r="E59" s="9">
        <v>107115</v>
      </c>
      <c r="F59" s="9">
        <v>20698</v>
      </c>
      <c r="G59" s="9">
        <v>41688</v>
      </c>
      <c r="H59" s="9">
        <v>79062</v>
      </c>
      <c r="I59" s="9">
        <v>-54392</v>
      </c>
      <c r="J59" s="9">
        <v>1830</v>
      </c>
      <c r="K59" s="9">
        <v>-12471</v>
      </c>
      <c r="L59" s="21">
        <v>1720806</v>
      </c>
    </row>
    <row r="60" spans="2:12" x14ac:dyDescent="0.2">
      <c r="B60" s="93" t="s">
        <v>38</v>
      </c>
      <c r="C60" s="9">
        <v>1970921.4887050001</v>
      </c>
      <c r="D60" s="9">
        <v>-3068126.6568689998</v>
      </c>
      <c r="E60" s="9">
        <v>-2574462.7106249998</v>
      </c>
      <c r="F60" s="9">
        <v>546800.22760900005</v>
      </c>
      <c r="G60" s="9">
        <v>2280231.1129809995</v>
      </c>
      <c r="H60" s="9">
        <v>-6249.6421879999989</v>
      </c>
      <c r="I60" s="9">
        <v>990686.01020000014</v>
      </c>
      <c r="J60" s="9">
        <v>2388618.837181</v>
      </c>
      <c r="K60" s="9">
        <v>3604291.5231260001</v>
      </c>
      <c r="L60" s="21">
        <v>-1855500.0697089999</v>
      </c>
    </row>
    <row r="61" spans="2:12" x14ac:dyDescent="0.2">
      <c r="B61" s="93" t="s">
        <v>39</v>
      </c>
      <c r="C61" s="9">
        <v>0</v>
      </c>
      <c r="D61" s="9">
        <v>0</v>
      </c>
      <c r="E61" s="9">
        <v>0</v>
      </c>
      <c r="F61" s="9">
        <v>0</v>
      </c>
      <c r="G61" s="9">
        <v>-2967</v>
      </c>
      <c r="H61" s="9">
        <v>0</v>
      </c>
      <c r="I61" s="9">
        <v>0</v>
      </c>
      <c r="J61" s="9">
        <v>0</v>
      </c>
      <c r="K61" s="9">
        <v>0</v>
      </c>
      <c r="L61" s="21">
        <v>0</v>
      </c>
    </row>
    <row r="62" spans="2:12" x14ac:dyDescent="0.2">
      <c r="B62" s="93" t="s">
        <v>40</v>
      </c>
      <c r="C62" s="9">
        <v>77066.695210000005</v>
      </c>
      <c r="D62" s="9">
        <v>-110546.77592900002</v>
      </c>
      <c r="E62" s="9">
        <v>640180.36934900016</v>
      </c>
      <c r="F62" s="9">
        <v>316323.93651700002</v>
      </c>
      <c r="G62" s="9">
        <v>2238857.2851940002</v>
      </c>
      <c r="H62" s="9">
        <v>2343383.7521589999</v>
      </c>
      <c r="I62" s="9">
        <v>6700107.0730749993</v>
      </c>
      <c r="J62" s="9">
        <v>815292.9531540001</v>
      </c>
      <c r="K62" s="9">
        <v>301716.62928699993</v>
      </c>
      <c r="L62" s="21">
        <v>538091.93887399998</v>
      </c>
    </row>
    <row r="63" spans="2:12" x14ac:dyDescent="0.2">
      <c r="B63" s="93" t="s">
        <v>142</v>
      </c>
      <c r="C63" s="9">
        <v>481828.78327800002</v>
      </c>
      <c r="D63" s="9">
        <v>244826.54124600001</v>
      </c>
      <c r="E63" s="9">
        <v>259858.23115999997</v>
      </c>
      <c r="F63" s="9">
        <v>222373.24419900001</v>
      </c>
      <c r="G63" s="9">
        <v>110398.656</v>
      </c>
      <c r="H63" s="9">
        <v>13614.08382</v>
      </c>
      <c r="I63" s="9">
        <v>537.20034799999974</v>
      </c>
      <c r="J63" s="9">
        <v>736448.33763600001</v>
      </c>
      <c r="K63" s="9">
        <v>1046499.8234659999</v>
      </c>
      <c r="L63" s="21">
        <v>87745.713380000001</v>
      </c>
    </row>
    <row r="64" spans="2:12" x14ac:dyDescent="0.2">
      <c r="B64" s="93" t="s">
        <v>145</v>
      </c>
      <c r="C64" s="68">
        <v>-24136</v>
      </c>
      <c r="D64" s="68">
        <v>-100954</v>
      </c>
      <c r="E64" s="68">
        <v>-10629</v>
      </c>
      <c r="F64" s="68">
        <v>-9956.4539999999997</v>
      </c>
      <c r="G64" s="68">
        <v>-10733.887000000001</v>
      </c>
      <c r="H64" s="68">
        <v>-14085</v>
      </c>
      <c r="I64" s="68">
        <v>-15588</v>
      </c>
      <c r="J64" s="68">
        <v>-8880.3260000000009</v>
      </c>
      <c r="K64" s="68">
        <v>-16592.364000000001</v>
      </c>
      <c r="L64" s="99">
        <v>-3062.0920000000006</v>
      </c>
    </row>
    <row r="65" spans="2:12" x14ac:dyDescent="0.2">
      <c r="B65" s="93" t="s">
        <v>143</v>
      </c>
      <c r="C65" s="68">
        <v>-28446.852999999999</v>
      </c>
      <c r="D65" s="68">
        <v>3851.4780000000001</v>
      </c>
      <c r="E65" s="68">
        <v>1228.080301</v>
      </c>
      <c r="F65" s="68">
        <v>12416.775740999999</v>
      </c>
      <c r="G65" s="68">
        <v>20423.125383000002</v>
      </c>
      <c r="H65" s="68">
        <v>-30554.123696000002</v>
      </c>
      <c r="I65" s="68">
        <v>20410.300326</v>
      </c>
      <c r="J65" s="68">
        <v>4223.9136240000007</v>
      </c>
      <c r="K65" s="68">
        <v>-36436.133934999998</v>
      </c>
      <c r="L65" s="99">
        <v>-1360.3340000000007</v>
      </c>
    </row>
    <row r="66" spans="2:12" ht="16" thickBot="1" x14ac:dyDescent="0.25">
      <c r="B66" s="94" t="s">
        <v>42</v>
      </c>
      <c r="C66" s="101">
        <v>743412.25214899995</v>
      </c>
      <c r="D66" s="101">
        <v>840232.66426942009</v>
      </c>
      <c r="E66" s="101">
        <v>979447.64897852985</v>
      </c>
      <c r="F66" s="101">
        <v>1740610.208231</v>
      </c>
      <c r="G66" s="101">
        <v>-469468.97909799963</v>
      </c>
      <c r="H66" s="101">
        <v>-1275081.4966559601</v>
      </c>
      <c r="I66" s="101">
        <v>4249803.6941255201</v>
      </c>
      <c r="J66" s="101">
        <v>4075680.0621327888</v>
      </c>
      <c r="K66" s="101">
        <v>2907244.735683633</v>
      </c>
      <c r="L66" s="102">
        <v>329528.6507361402</v>
      </c>
    </row>
    <row r="67" spans="2:12" ht="17" thickTop="1" thickBot="1" x14ac:dyDescent="0.25"/>
    <row r="68" spans="2:12" ht="16" thickTop="1" x14ac:dyDescent="0.2">
      <c r="B68" s="103" t="s">
        <v>146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5"/>
    </row>
    <row r="69" spans="2:12" x14ac:dyDescent="0.2">
      <c r="B69" s="76"/>
      <c r="C69" s="19" t="s">
        <v>97</v>
      </c>
      <c r="D69" s="19" t="s">
        <v>98</v>
      </c>
      <c r="E69" s="19" t="s">
        <v>99</v>
      </c>
      <c r="F69" s="19" t="s">
        <v>100</v>
      </c>
      <c r="G69" s="19" t="s">
        <v>101</v>
      </c>
      <c r="H69" s="19" t="s">
        <v>102</v>
      </c>
      <c r="I69" s="19" t="s">
        <v>103</v>
      </c>
      <c r="J69" s="19" t="s">
        <v>110</v>
      </c>
      <c r="K69" s="19" t="s">
        <v>147</v>
      </c>
      <c r="L69" s="20" t="s">
        <v>148</v>
      </c>
    </row>
    <row r="70" spans="2:12" x14ac:dyDescent="0.2">
      <c r="B70" s="76" t="s">
        <v>20</v>
      </c>
      <c r="C70" s="10">
        <v>100</v>
      </c>
      <c r="D70" s="10">
        <v>100</v>
      </c>
      <c r="E70" s="10">
        <v>100</v>
      </c>
      <c r="F70" s="10">
        <v>100</v>
      </c>
      <c r="G70" s="10">
        <v>100</v>
      </c>
      <c r="H70" s="10">
        <v>100</v>
      </c>
      <c r="I70" s="10">
        <v>100</v>
      </c>
      <c r="J70" s="10">
        <v>100</v>
      </c>
      <c r="K70" s="10">
        <v>100</v>
      </c>
      <c r="L70" s="25">
        <v>100</v>
      </c>
    </row>
    <row r="71" spans="2:12" x14ac:dyDescent="0.2">
      <c r="B71" s="77" t="s">
        <v>115</v>
      </c>
      <c r="C71" s="69">
        <v>0.79932479452356353</v>
      </c>
      <c r="D71" s="69">
        <v>0.83284777781924335</v>
      </c>
      <c r="E71" s="69">
        <v>0.92605212097946732</v>
      </c>
      <c r="F71" s="69">
        <v>0.63660582317931891</v>
      </c>
      <c r="G71" s="69">
        <v>0.72831060365216715</v>
      </c>
      <c r="H71" s="69">
        <v>1.0888601156093658</v>
      </c>
      <c r="I71" s="69">
        <v>1.1194440654512596</v>
      </c>
      <c r="J71" s="69">
        <v>1.7333845760080988</v>
      </c>
      <c r="K71" s="69">
        <v>5.3742499934274051</v>
      </c>
      <c r="L71" s="78">
        <v>3.335055705667918</v>
      </c>
    </row>
    <row r="72" spans="2:12" x14ac:dyDescent="0.2">
      <c r="B72" s="79" t="s">
        <v>116</v>
      </c>
      <c r="C72" s="13">
        <v>99.200675205476429</v>
      </c>
      <c r="D72" s="13">
        <v>99.167152222180746</v>
      </c>
      <c r="E72" s="13">
        <v>99.073947879020523</v>
      </c>
      <c r="F72" s="13">
        <v>99.363394176820691</v>
      </c>
      <c r="G72" s="13">
        <v>99.271689396347838</v>
      </c>
      <c r="H72" s="13">
        <v>98.911139884390636</v>
      </c>
      <c r="I72" s="13">
        <v>98.880555934548738</v>
      </c>
      <c r="J72" s="13">
        <v>98.266615423991908</v>
      </c>
      <c r="K72" s="13">
        <v>94.625750006572602</v>
      </c>
      <c r="L72" s="26">
        <v>96.664944294332074</v>
      </c>
    </row>
    <row r="73" spans="2:12" x14ac:dyDescent="0.2">
      <c r="B73" s="80" t="s">
        <v>117</v>
      </c>
      <c r="C73" s="12">
        <v>30.596249731478352</v>
      </c>
      <c r="D73" s="12">
        <v>34.721994576225327</v>
      </c>
      <c r="E73" s="12">
        <v>36.405523047425632</v>
      </c>
      <c r="F73" s="12">
        <v>37.934935785723034</v>
      </c>
      <c r="G73" s="12">
        <v>45.388824196295523</v>
      </c>
      <c r="H73" s="12">
        <v>40.812549658669703</v>
      </c>
      <c r="I73" s="12">
        <v>43.050209977912033</v>
      </c>
      <c r="J73" s="12">
        <v>46.70388337789398</v>
      </c>
      <c r="K73" s="12">
        <v>46.627356960312547</v>
      </c>
      <c r="L73" s="27">
        <v>46.627677525990968</v>
      </c>
    </row>
    <row r="74" spans="2:12" x14ac:dyDescent="0.2">
      <c r="B74" s="80" t="s">
        <v>118</v>
      </c>
      <c r="C74" s="12">
        <v>63.139168744311</v>
      </c>
      <c r="D74" s="12">
        <v>58.443118972374627</v>
      </c>
      <c r="E74" s="12">
        <v>57.702968844879862</v>
      </c>
      <c r="F74" s="12">
        <v>57.903365027110432</v>
      </c>
      <c r="G74" s="12">
        <v>50.746842068910034</v>
      </c>
      <c r="H74" s="12">
        <v>54.86140997777941</v>
      </c>
      <c r="I74" s="12">
        <v>52.527599035742469</v>
      </c>
      <c r="J74" s="12">
        <v>47.637012581998576</v>
      </c>
      <c r="K74" s="12">
        <v>44.322228611830965</v>
      </c>
      <c r="L74" s="27">
        <v>42.332905707205455</v>
      </c>
    </row>
    <row r="75" spans="2:12" x14ac:dyDescent="0.2">
      <c r="B75" s="80" t="s">
        <v>119</v>
      </c>
      <c r="C75" s="12">
        <v>0.26231417282797864</v>
      </c>
      <c r="D75" s="12">
        <v>0.34038082858364399</v>
      </c>
      <c r="E75" s="12">
        <v>0.18672027808712688</v>
      </c>
      <c r="F75" s="12">
        <v>1.4492125707489766E-2</v>
      </c>
      <c r="G75" s="12">
        <v>1.5410896625472913E-2</v>
      </c>
      <c r="H75" s="12">
        <v>5.8757783615376702E-2</v>
      </c>
      <c r="I75" s="12">
        <v>9.4325970059231639E-3</v>
      </c>
      <c r="J75" s="12">
        <v>1.9018069281012722E-2</v>
      </c>
      <c r="K75" s="12">
        <v>3.2794384031034067E-2</v>
      </c>
      <c r="L75" s="27">
        <v>5.8469712735282516E-2</v>
      </c>
    </row>
    <row r="76" spans="2:12" x14ac:dyDescent="0.2">
      <c r="B76" s="80" t="s">
        <v>120</v>
      </c>
      <c r="C76" s="12">
        <v>0.68804652815451328</v>
      </c>
      <c r="D76" s="12">
        <v>1.7680544997674061</v>
      </c>
      <c r="E76" s="12">
        <v>2.7403034303361555</v>
      </c>
      <c r="F76" s="12">
        <v>0.68836952592070233</v>
      </c>
      <c r="G76" s="12">
        <v>0.66266103220626904</v>
      </c>
      <c r="H76" s="12">
        <v>1.3574175493092773</v>
      </c>
      <c r="I76" s="12">
        <v>1.5495277018893594</v>
      </c>
      <c r="J76" s="12">
        <v>1.9588964966158806</v>
      </c>
      <c r="K76" s="12">
        <v>1.5797485518243088</v>
      </c>
      <c r="L76" s="27">
        <v>1.7710452006369306</v>
      </c>
    </row>
    <row r="77" spans="2:12" x14ac:dyDescent="0.2">
      <c r="B77" s="80" t="s">
        <v>121</v>
      </c>
      <c r="C77" s="12">
        <v>0.80364456476150814</v>
      </c>
      <c r="D77" s="12">
        <v>0.56763927970626527</v>
      </c>
      <c r="E77" s="12">
        <v>0.52936839182041429</v>
      </c>
      <c r="F77" s="12">
        <v>0.37935920120863553</v>
      </c>
      <c r="G77" s="12">
        <v>0.38723821864298302</v>
      </c>
      <c r="H77" s="12">
        <v>0.32528671935294917</v>
      </c>
      <c r="I77" s="12">
        <v>0.69231727754824213</v>
      </c>
      <c r="J77" s="12">
        <v>0.34494103648599767</v>
      </c>
      <c r="K77" s="12">
        <v>0.36582849340005485</v>
      </c>
      <c r="L77" s="27">
        <v>1.5498167231343725</v>
      </c>
    </row>
    <row r="78" spans="2:12" x14ac:dyDescent="0.2">
      <c r="B78" s="80" t="s">
        <v>122</v>
      </c>
      <c r="C78" s="12">
        <v>3.7112514639430625</v>
      </c>
      <c r="D78" s="12">
        <v>3.3259640655234706</v>
      </c>
      <c r="E78" s="12">
        <v>1.509063886471347</v>
      </c>
      <c r="F78" s="12">
        <v>2.4428725111503984</v>
      </c>
      <c r="G78" s="12">
        <v>2.070712983667562</v>
      </c>
      <c r="H78" s="12">
        <v>1.4957181956639352</v>
      </c>
      <c r="I78" s="12">
        <v>1.0514693444507006</v>
      </c>
      <c r="J78" s="12">
        <v>1.602863861716457</v>
      </c>
      <c r="K78" s="12">
        <v>1.6977930051736878</v>
      </c>
      <c r="L78" s="27">
        <v>4.3250294246290757</v>
      </c>
    </row>
    <row r="79" spans="2:12" x14ac:dyDescent="0.2">
      <c r="B79" s="79" t="s">
        <v>21</v>
      </c>
      <c r="C79" s="70">
        <v>100</v>
      </c>
      <c r="D79" s="70">
        <v>100</v>
      </c>
      <c r="E79" s="70">
        <v>100</v>
      </c>
      <c r="F79" s="70">
        <v>100</v>
      </c>
      <c r="G79" s="70">
        <v>100</v>
      </c>
      <c r="H79" s="70">
        <v>100</v>
      </c>
      <c r="I79" s="70">
        <v>100</v>
      </c>
      <c r="J79" s="70">
        <v>100</v>
      </c>
      <c r="K79" s="70">
        <v>100</v>
      </c>
      <c r="L79" s="81">
        <v>100</v>
      </c>
    </row>
    <row r="80" spans="2:12" x14ac:dyDescent="0.2">
      <c r="B80" s="80" t="s">
        <v>123</v>
      </c>
      <c r="C80" s="71">
        <v>21.347132196756284</v>
      </c>
      <c r="D80" s="71">
        <v>21.004219079966749</v>
      </c>
      <c r="E80" s="71">
        <v>16.611128698940881</v>
      </c>
      <c r="F80" s="71">
        <v>17.105322476952058</v>
      </c>
      <c r="G80" s="71">
        <v>18.321075363634442</v>
      </c>
      <c r="H80" s="71">
        <v>13.401476465140922</v>
      </c>
      <c r="I80" s="71">
        <v>16.372540268403217</v>
      </c>
      <c r="J80" s="71">
        <v>16.702671525507437</v>
      </c>
      <c r="K80" s="71">
        <v>16.499193001508473</v>
      </c>
      <c r="L80" s="82">
        <v>19.065048359628758</v>
      </c>
    </row>
    <row r="81" spans="2:12" x14ac:dyDescent="0.2">
      <c r="B81" s="80" t="s">
        <v>124</v>
      </c>
      <c r="C81" s="71">
        <v>56.644142754913673</v>
      </c>
      <c r="D81" s="71">
        <v>59.122522112816768</v>
      </c>
      <c r="E81" s="71">
        <v>50.049475454518088</v>
      </c>
      <c r="F81" s="71">
        <v>47.164234974246824</v>
      </c>
      <c r="G81" s="71">
        <v>40.468592902778902</v>
      </c>
      <c r="H81" s="71">
        <v>39.791679605086237</v>
      </c>
      <c r="I81" s="71">
        <v>42.678627250457616</v>
      </c>
      <c r="J81" s="71">
        <v>39.52091987469408</v>
      </c>
      <c r="K81" s="71">
        <v>39.01656550451284</v>
      </c>
      <c r="L81" s="82">
        <v>52.068761275206768</v>
      </c>
    </row>
    <row r="82" spans="2:12" x14ac:dyDescent="0.2">
      <c r="B82" s="80" t="s">
        <v>125</v>
      </c>
      <c r="C82" s="71">
        <v>7.7807883949956125</v>
      </c>
      <c r="D82" s="71">
        <v>8.530904228540189</v>
      </c>
      <c r="E82" s="71">
        <v>6.9901849728533767</v>
      </c>
      <c r="F82" s="71">
        <v>6.786081928730975</v>
      </c>
      <c r="G82" s="71">
        <v>6.819074505073015</v>
      </c>
      <c r="H82" s="71">
        <v>14.773840533631303</v>
      </c>
      <c r="I82" s="71">
        <v>9.3527904864152838</v>
      </c>
      <c r="J82" s="71">
        <v>10.233066142726502</v>
      </c>
      <c r="K82" s="71">
        <v>9.6698406676650386</v>
      </c>
      <c r="L82" s="82">
        <v>13.199021841837455</v>
      </c>
    </row>
    <row r="83" spans="2:12" x14ac:dyDescent="0.2">
      <c r="B83" s="80" t="s">
        <v>126</v>
      </c>
      <c r="C83" s="71">
        <v>5.3962273717864138</v>
      </c>
      <c r="D83" s="71">
        <v>5.162101381829018</v>
      </c>
      <c r="E83" s="71">
        <v>21.935455890485485</v>
      </c>
      <c r="F83" s="71">
        <v>22.74765654764456</v>
      </c>
      <c r="G83" s="71">
        <v>28.502196074375753</v>
      </c>
      <c r="H83" s="71">
        <v>28.797169558295909</v>
      </c>
      <c r="I83" s="71">
        <v>27.457557909229756</v>
      </c>
      <c r="J83" s="71">
        <v>29.057470202710501</v>
      </c>
      <c r="K83" s="71">
        <v>33.926585065191567</v>
      </c>
      <c r="L83" s="82">
        <v>4.1545125142619197</v>
      </c>
    </row>
    <row r="84" spans="2:12" x14ac:dyDescent="0.2">
      <c r="B84" s="80" t="s">
        <v>127</v>
      </c>
      <c r="C84" s="71">
        <v>8.8317092815479956</v>
      </c>
      <c r="D84" s="71">
        <v>6.1802531968472767</v>
      </c>
      <c r="E84" s="71">
        <v>4.4137549832021641</v>
      </c>
      <c r="F84" s="71">
        <v>6.1967040724255735</v>
      </c>
      <c r="G84" s="71">
        <v>5.8890611541378934</v>
      </c>
      <c r="H84" s="71">
        <v>3.23583383784562</v>
      </c>
      <c r="I84" s="71">
        <v>4.1384840854941123</v>
      </c>
      <c r="J84" s="71">
        <v>4.4858722543614844</v>
      </c>
      <c r="K84" s="71">
        <v>0.88781576112207605</v>
      </c>
      <c r="L84" s="82">
        <v>11.512656009065109</v>
      </c>
    </row>
    <row r="85" spans="2:12" x14ac:dyDescent="0.2">
      <c r="B85" s="79" t="s">
        <v>22</v>
      </c>
      <c r="L85" s="83"/>
    </row>
    <row r="86" spans="2:12" x14ac:dyDescent="0.2">
      <c r="B86" s="79" t="s">
        <v>23</v>
      </c>
      <c r="C86" s="70">
        <v>99.999999999999986</v>
      </c>
      <c r="D86" s="70">
        <v>100.00000000000001</v>
      </c>
      <c r="E86" s="70">
        <v>100</v>
      </c>
      <c r="F86" s="70">
        <v>100</v>
      </c>
      <c r="G86" s="70">
        <v>100.00000000000001</v>
      </c>
      <c r="H86" s="70">
        <v>100</v>
      </c>
      <c r="I86" s="70">
        <v>99.999999999999986</v>
      </c>
      <c r="J86" s="70">
        <v>100</v>
      </c>
      <c r="K86" s="70">
        <v>99.999999999999986</v>
      </c>
      <c r="L86" s="81">
        <v>100.00000000000003</v>
      </c>
    </row>
    <row r="87" spans="2:12" x14ac:dyDescent="0.2">
      <c r="B87" s="79" t="s">
        <v>128</v>
      </c>
      <c r="C87" s="70">
        <v>100.925963441595</v>
      </c>
      <c r="D87" s="70">
        <v>100.4888116840698</v>
      </c>
      <c r="E87" s="70">
        <v>101.78671234406671</v>
      </c>
      <c r="F87" s="70">
        <v>100.47986313663988</v>
      </c>
      <c r="G87" s="70">
        <v>101.28342700995799</v>
      </c>
      <c r="H87" s="70">
        <v>101.23528204005521</v>
      </c>
      <c r="I87" s="70">
        <v>102.28153288612592</v>
      </c>
      <c r="J87" s="70">
        <v>101.5308899151307</v>
      </c>
      <c r="K87" s="70">
        <v>101.55207316291688</v>
      </c>
      <c r="L87" s="81">
        <v>84.890377103858995</v>
      </c>
    </row>
    <row r="88" spans="2:12" x14ac:dyDescent="0.2">
      <c r="B88" s="84" t="s">
        <v>129</v>
      </c>
      <c r="C88" s="72">
        <v>69.47199882303677</v>
      </c>
      <c r="D88" s="72">
        <v>38.370456276538221</v>
      </c>
      <c r="E88" s="72">
        <v>33.541820878706858</v>
      </c>
      <c r="F88" s="72">
        <v>21.073401932929055</v>
      </c>
      <c r="G88" s="72">
        <v>36.471593195576624</v>
      </c>
      <c r="H88" s="72">
        <v>-12.746973197881598</v>
      </c>
      <c r="I88" s="72">
        <v>68.724925290459936</v>
      </c>
      <c r="J88" s="72">
        <v>4.2222112647101797</v>
      </c>
      <c r="K88" s="72">
        <v>46.297152318026562</v>
      </c>
      <c r="L88" s="85">
        <v>22.366028421776079</v>
      </c>
    </row>
    <row r="89" spans="2:12" x14ac:dyDescent="0.2">
      <c r="B89" s="86" t="s">
        <v>130</v>
      </c>
      <c r="C89" s="72">
        <v>70.578013659637861</v>
      </c>
      <c r="D89" s="72">
        <v>39.496454769162739</v>
      </c>
      <c r="E89" s="72">
        <v>35.600166459228682</v>
      </c>
      <c r="F89" s="72">
        <v>22.06123820303468</v>
      </c>
      <c r="G89" s="72">
        <v>27.156763186921953</v>
      </c>
      <c r="H89" s="72">
        <v>1.9366598269401529</v>
      </c>
      <c r="I89" s="72">
        <v>1.462922360809769</v>
      </c>
      <c r="J89" s="72">
        <v>-0.51295826708252157</v>
      </c>
      <c r="K89" s="72">
        <v>3.91756778988321</v>
      </c>
      <c r="L89" s="85">
        <v>-8.7655311363048831</v>
      </c>
    </row>
    <row r="90" spans="2:12" x14ac:dyDescent="0.2">
      <c r="B90" s="87" t="s">
        <v>24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71">
        <v>-0.15071863435985208</v>
      </c>
      <c r="I90" s="71">
        <v>-4.5626806575323198E-2</v>
      </c>
      <c r="J90" s="71">
        <v>-0.16489645564494299</v>
      </c>
      <c r="K90" s="71">
        <v>-9.9599434019690569E-2</v>
      </c>
      <c r="L90" s="82">
        <v>0.12254891406322814</v>
      </c>
    </row>
    <row r="91" spans="2:12" x14ac:dyDescent="0.2">
      <c r="B91" s="87" t="s">
        <v>25</v>
      </c>
      <c r="C91" s="71">
        <v>-1.8040583912315162</v>
      </c>
      <c r="D91" s="71">
        <v>-0.96003049549524166</v>
      </c>
      <c r="E91" s="71">
        <v>-0.4211776104132513</v>
      </c>
      <c r="F91" s="71">
        <v>0.49545754844617107</v>
      </c>
      <c r="G91" s="71">
        <v>0.72062345957763863</v>
      </c>
      <c r="H91" s="71">
        <v>-0.81123372866508081</v>
      </c>
      <c r="I91" s="71">
        <v>-0.6214616261947884</v>
      </c>
      <c r="J91" s="71">
        <v>-1.6980909016123233</v>
      </c>
      <c r="K91" s="71">
        <v>-1.6951335401270602</v>
      </c>
      <c r="L91" s="82">
        <v>-11.396248540935398</v>
      </c>
    </row>
    <row r="92" spans="2:12" x14ac:dyDescent="0.2">
      <c r="B92" s="87" t="s">
        <v>26</v>
      </c>
      <c r="C92" s="71">
        <v>72.373901355637869</v>
      </c>
      <c r="D92" s="71">
        <v>40.459913974203133</v>
      </c>
      <c r="E92" s="71">
        <v>35.972808101441359</v>
      </c>
      <c r="F92" s="71">
        <v>21.450949666277953</v>
      </c>
      <c r="G92" s="71">
        <v>26.36832533475123</v>
      </c>
      <c r="H92" s="71">
        <v>2.74932794252436</v>
      </c>
      <c r="I92" s="71">
        <v>2.1885844956475249</v>
      </c>
      <c r="J92" s="71">
        <v>1.1726824998392791</v>
      </c>
      <c r="K92" s="71">
        <v>5.9279743108259222</v>
      </c>
      <c r="L92" s="82">
        <v>1.4837465448517753</v>
      </c>
    </row>
    <row r="93" spans="2:12" x14ac:dyDescent="0.2">
      <c r="B93" s="87" t="s">
        <v>27</v>
      </c>
      <c r="C93" s="71">
        <v>8.1706952315172207E-3</v>
      </c>
      <c r="D93" s="71">
        <v>-3.4287095451552164E-3</v>
      </c>
      <c r="E93" s="71">
        <v>4.8535968200573015E-2</v>
      </c>
      <c r="F93" s="71">
        <v>0.11483098831055387</v>
      </c>
      <c r="G93" s="71">
        <v>6.7814392593087053E-2</v>
      </c>
      <c r="H93" s="71">
        <v>0.14928424744072599</v>
      </c>
      <c r="I93" s="71">
        <v>-5.8573702067644257E-2</v>
      </c>
      <c r="J93" s="71">
        <v>0.17734659033546574</v>
      </c>
      <c r="K93" s="71">
        <v>-0.21567354679596162</v>
      </c>
      <c r="L93" s="82">
        <v>1.0244219457155097</v>
      </c>
    </row>
    <row r="94" spans="2:12" x14ac:dyDescent="0.2">
      <c r="B94" s="86" t="s">
        <v>3</v>
      </c>
      <c r="C94" s="72">
        <v>-7.220376354073851</v>
      </c>
      <c r="D94" s="72">
        <v>-2.3631915500488758</v>
      </c>
      <c r="E94" s="72">
        <v>-2.1080179208470633</v>
      </c>
      <c r="F94" s="72">
        <v>-0.45815869386078206</v>
      </c>
      <c r="G94" s="72">
        <v>3.2845204327989665</v>
      </c>
      <c r="H94" s="72">
        <v>-15.955202483152858</v>
      </c>
      <c r="I94" s="72">
        <v>67.220475500565982</v>
      </c>
      <c r="J94" s="72">
        <v>5.0816233384578666</v>
      </c>
      <c r="K94" s="72">
        <v>33.688133734696606</v>
      </c>
      <c r="L94" s="85">
        <v>57.072634457024556</v>
      </c>
    </row>
    <row r="95" spans="2:12" x14ac:dyDescent="0.2">
      <c r="B95" s="87" t="s">
        <v>28</v>
      </c>
      <c r="C95" s="71">
        <v>-0.28150046154414837</v>
      </c>
      <c r="D95" s="71">
        <v>0.75402831471321718</v>
      </c>
      <c r="E95" s="71">
        <v>-0.16952948093315803</v>
      </c>
      <c r="F95" s="71">
        <v>-2.2774898446996341E-2</v>
      </c>
      <c r="G95" s="71">
        <v>-0.10336499871345596</v>
      </c>
      <c r="H95" s="71">
        <v>-15.394167375160844</v>
      </c>
      <c r="I95" s="71">
        <v>-1.2498611223377676</v>
      </c>
      <c r="J95" s="71">
        <v>9.0685336636853915</v>
      </c>
      <c r="K95" s="71">
        <v>36.337642297886923</v>
      </c>
      <c r="L95" s="82">
        <v>37.873340021109989</v>
      </c>
    </row>
    <row r="96" spans="2:12" x14ac:dyDescent="0.2">
      <c r="B96" s="87" t="s">
        <v>29</v>
      </c>
      <c r="C96" s="71">
        <v>-6.9388758925297029</v>
      </c>
      <c r="D96" s="71">
        <v>-3.117219864762093</v>
      </c>
      <c r="E96" s="71">
        <v>-1.9384884399139051</v>
      </c>
      <c r="F96" s="71">
        <v>-0.43538379541378575</v>
      </c>
      <c r="G96" s="71">
        <v>3.3878854315124225</v>
      </c>
      <c r="H96" s="71">
        <v>-0.56103510799201417</v>
      </c>
      <c r="I96" s="71">
        <v>68.470336622903744</v>
      </c>
      <c r="J96" s="71">
        <v>-3.9869103252275244</v>
      </c>
      <c r="K96" s="71">
        <v>-2.6495085631903179</v>
      </c>
      <c r="L96" s="82">
        <v>19.199294435914567</v>
      </c>
    </row>
    <row r="97" spans="2:12" x14ac:dyDescent="0.2">
      <c r="B97" s="86" t="s">
        <v>131</v>
      </c>
      <c r="C97" s="72">
        <v>6.1143615174727639</v>
      </c>
      <c r="D97" s="72">
        <v>1.2371930574243561</v>
      </c>
      <c r="E97" s="72">
        <v>4.967234032523915E-2</v>
      </c>
      <c r="F97" s="72">
        <v>-0.52967757624484391</v>
      </c>
      <c r="G97" s="72">
        <v>6.0303095758557062</v>
      </c>
      <c r="H97" s="72">
        <v>1.2715694583311081</v>
      </c>
      <c r="I97" s="72">
        <v>4.1527429084188286E-2</v>
      </c>
      <c r="J97" s="72">
        <v>-0.34645380666516506</v>
      </c>
      <c r="K97" s="72">
        <v>8.6914507934467498</v>
      </c>
      <c r="L97" s="85">
        <v>-25.941074898943597</v>
      </c>
    </row>
    <row r="98" spans="2:12" x14ac:dyDescent="0.2">
      <c r="B98" s="87" t="s">
        <v>30</v>
      </c>
      <c r="C98" s="71">
        <v>-4.9912050942629519E-3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82">
        <v>0</v>
      </c>
    </row>
    <row r="99" spans="2:12" x14ac:dyDescent="0.2">
      <c r="B99" s="87" t="s">
        <v>31</v>
      </c>
      <c r="C99" s="71">
        <v>5.2296137977709831</v>
      </c>
      <c r="D99" s="71">
        <v>-1.2821811867043318</v>
      </c>
      <c r="E99" s="71">
        <v>-0.55386796705595343</v>
      </c>
      <c r="F99" s="71">
        <v>-0.52967757624484391</v>
      </c>
      <c r="G99" s="71">
        <v>1.2232732904234682</v>
      </c>
      <c r="H99" s="71">
        <v>0.13461082218291054</v>
      </c>
      <c r="I99" s="71">
        <v>4.1527429084188286E-2</v>
      </c>
      <c r="J99" s="71">
        <v>-0.40244901063808003</v>
      </c>
      <c r="K99" s="71">
        <v>0.79564106250116506</v>
      </c>
      <c r="L99" s="82">
        <v>-9.4579689901700572</v>
      </c>
    </row>
    <row r="100" spans="2:12" x14ac:dyDescent="0.2">
      <c r="B100" s="87" t="s">
        <v>32</v>
      </c>
      <c r="C100" s="71">
        <v>0.88973892479604411</v>
      </c>
      <c r="D100" s="71">
        <v>2.5193742441286879</v>
      </c>
      <c r="E100" s="71">
        <v>0.60354030738119258</v>
      </c>
      <c r="F100" s="71">
        <v>0</v>
      </c>
      <c r="G100" s="71">
        <v>4.8070362854322379</v>
      </c>
      <c r="H100" s="71">
        <v>1.1369586361481976</v>
      </c>
      <c r="I100" s="71">
        <v>0</v>
      </c>
      <c r="J100" s="71">
        <v>5.5995203972914971E-2</v>
      </c>
      <c r="K100" s="71">
        <v>7.8958097309455839</v>
      </c>
      <c r="L100" s="82">
        <v>-16.483105908773538</v>
      </c>
    </row>
    <row r="101" spans="2:12" x14ac:dyDescent="0.2">
      <c r="B101" s="86" t="s">
        <v>132</v>
      </c>
      <c r="C101" s="72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85">
        <v>0</v>
      </c>
    </row>
    <row r="102" spans="2:12" x14ac:dyDescent="0.2">
      <c r="B102" s="84" t="s">
        <v>133</v>
      </c>
      <c r="C102" s="72">
        <v>31.453964618558228</v>
      </c>
      <c r="D102" s="72">
        <v>61.285492785362116</v>
      </c>
      <c r="E102" s="72">
        <v>68.244891465359856</v>
      </c>
      <c r="F102" s="72">
        <v>79.406461203710819</v>
      </c>
      <c r="G102" s="72">
        <v>64.811833814381359</v>
      </c>
      <c r="H102" s="72">
        <v>113.935751259846</v>
      </c>
      <c r="I102" s="72">
        <v>33.517251751469345</v>
      </c>
      <c r="J102" s="72">
        <v>97.381689836910368</v>
      </c>
      <c r="K102" s="72">
        <v>55.267068940917397</v>
      </c>
      <c r="L102" s="85">
        <v>62.467081678081321</v>
      </c>
    </row>
    <row r="103" spans="2:12" x14ac:dyDescent="0.2">
      <c r="B103" s="88" t="s">
        <v>33</v>
      </c>
      <c r="C103" s="71">
        <v>2.8573764599736826</v>
      </c>
      <c r="D103" s="71">
        <v>-0.73782029885365585</v>
      </c>
      <c r="E103" s="71">
        <v>1.8506757502752609</v>
      </c>
      <c r="F103" s="71">
        <v>2.6809601116042119</v>
      </c>
      <c r="G103" s="71">
        <v>-1.1061911375764581</v>
      </c>
      <c r="H103" s="71">
        <v>0.65823529902301547</v>
      </c>
      <c r="I103" s="71">
        <v>1.0934071781575647</v>
      </c>
      <c r="J103" s="71">
        <v>-4.2591728920844183</v>
      </c>
      <c r="K103" s="71">
        <v>-1.1124045855646736</v>
      </c>
      <c r="L103" s="82">
        <v>-5.7569263674529969</v>
      </c>
    </row>
    <row r="104" spans="2:12" x14ac:dyDescent="0.2">
      <c r="B104" s="88" t="s">
        <v>34</v>
      </c>
      <c r="C104" s="71">
        <v>28.596588158584545</v>
      </c>
      <c r="D104" s="71">
        <v>62.023313084215772</v>
      </c>
      <c r="E104" s="71">
        <v>66.394215715084599</v>
      </c>
      <c r="F104" s="71">
        <v>76.725501092106612</v>
      </c>
      <c r="G104" s="71">
        <v>65.918024951957818</v>
      </c>
      <c r="H104" s="71">
        <v>113.27751596082298</v>
      </c>
      <c r="I104" s="71">
        <v>32.423844573311783</v>
      </c>
      <c r="J104" s="71">
        <v>101.64086272899479</v>
      </c>
      <c r="K104" s="71">
        <v>56.379473526482073</v>
      </c>
      <c r="L104" s="82">
        <v>68.224008045534319</v>
      </c>
    </row>
    <row r="105" spans="2:12" x14ac:dyDescent="0.2">
      <c r="B105" s="88" t="s">
        <v>35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71">
        <v>0</v>
      </c>
      <c r="L105" s="82">
        <v>0</v>
      </c>
    </row>
    <row r="106" spans="2:12" x14ac:dyDescent="0.2">
      <c r="B106" s="88" t="s">
        <v>36</v>
      </c>
      <c r="C106" s="71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82">
        <v>0</v>
      </c>
    </row>
    <row r="107" spans="2:12" x14ac:dyDescent="0.2">
      <c r="B107" s="88" t="s">
        <v>37</v>
      </c>
      <c r="C107" s="71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  <c r="I107" s="71">
        <v>0</v>
      </c>
      <c r="J107" s="71">
        <v>0</v>
      </c>
      <c r="K107" s="71">
        <v>0</v>
      </c>
      <c r="L107" s="82">
        <v>0</v>
      </c>
    </row>
    <row r="108" spans="2:12" x14ac:dyDescent="0.2">
      <c r="B108" s="84" t="s">
        <v>14</v>
      </c>
      <c r="C108" s="71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  <c r="I108" s="71">
        <v>0</v>
      </c>
      <c r="J108" s="71">
        <v>0</v>
      </c>
      <c r="K108" s="71">
        <v>0</v>
      </c>
      <c r="L108" s="82">
        <v>0</v>
      </c>
    </row>
    <row r="109" spans="2:12" x14ac:dyDescent="0.2">
      <c r="B109" s="84" t="s">
        <v>134</v>
      </c>
      <c r="C109" s="73">
        <v>0</v>
      </c>
      <c r="D109" s="73">
        <v>0.83286262216945273</v>
      </c>
      <c r="E109" s="73">
        <v>0</v>
      </c>
      <c r="F109" s="73">
        <v>0</v>
      </c>
      <c r="G109" s="73">
        <v>0</v>
      </c>
      <c r="H109" s="73">
        <v>4.6503978090812664E-2</v>
      </c>
      <c r="I109" s="73">
        <v>3.9355844196639587E-2</v>
      </c>
      <c r="J109" s="73">
        <v>-7.301118648985705E-2</v>
      </c>
      <c r="K109" s="73">
        <v>-1.2148096027070671E-2</v>
      </c>
      <c r="L109" s="89">
        <v>5.7267004001589267E-2</v>
      </c>
    </row>
    <row r="110" spans="2:12" x14ac:dyDescent="0.2">
      <c r="B110" s="88" t="s">
        <v>16</v>
      </c>
      <c r="C110" s="71">
        <v>0</v>
      </c>
      <c r="D110" s="71">
        <v>0.83286262216945273</v>
      </c>
      <c r="E110" s="71">
        <v>0</v>
      </c>
      <c r="F110" s="71">
        <v>0</v>
      </c>
      <c r="G110" s="71">
        <v>0</v>
      </c>
      <c r="H110" s="71">
        <v>4.6503978090812664E-2</v>
      </c>
      <c r="I110" s="71">
        <v>3.9355844196639587E-2</v>
      </c>
      <c r="J110" s="71">
        <v>-7.301118648985705E-2</v>
      </c>
      <c r="K110" s="71">
        <v>-1.2148096027070671E-2</v>
      </c>
      <c r="L110" s="82">
        <v>5.7267004001589267E-2</v>
      </c>
    </row>
    <row r="111" spans="2:12" x14ac:dyDescent="0.2">
      <c r="B111" s="88" t="s">
        <v>135</v>
      </c>
      <c r="C111" s="71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71">
        <v>0</v>
      </c>
      <c r="L111" s="82">
        <v>0</v>
      </c>
    </row>
    <row r="112" spans="2:12" x14ac:dyDescent="0.2">
      <c r="B112" s="88" t="s">
        <v>18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82">
        <v>0</v>
      </c>
    </row>
    <row r="113" spans="2:12" s="65" customFormat="1" x14ac:dyDescent="0.2">
      <c r="B113" s="88" t="s">
        <v>136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82">
        <v>0</v>
      </c>
    </row>
    <row r="114" spans="2:12" x14ac:dyDescent="0.2">
      <c r="B114" s="84" t="s">
        <v>137</v>
      </c>
      <c r="C114" s="73">
        <v>-0.92596344159501298</v>
      </c>
      <c r="D114" s="73">
        <v>-0.48881168406978809</v>
      </c>
      <c r="E114" s="73">
        <v>-1.7867123440667092</v>
      </c>
      <c r="F114" s="73">
        <v>-0.47986313663987562</v>
      </c>
      <c r="G114" s="73">
        <v>-1.2834270099579748</v>
      </c>
      <c r="H114" s="73">
        <v>-1.2352820400552063</v>
      </c>
      <c r="I114" s="73">
        <v>-2.2815328861259325</v>
      </c>
      <c r="J114" s="73">
        <v>-1.5308899151306936</v>
      </c>
      <c r="K114" s="73">
        <v>-1.5520731629168916</v>
      </c>
      <c r="L114" s="89">
        <v>15.109622896141033</v>
      </c>
    </row>
    <row r="115" spans="2:12" ht="16" thickBot="1" x14ac:dyDescent="0.25">
      <c r="B115" s="90" t="s">
        <v>138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91"/>
    </row>
    <row r="116" spans="2:12" ht="16" thickTop="1" x14ac:dyDescent="0.2">
      <c r="B116" s="79" t="s">
        <v>139</v>
      </c>
      <c r="L116" s="83"/>
    </row>
    <row r="117" spans="2:12" x14ac:dyDescent="0.2">
      <c r="B117" s="92" t="s">
        <v>140</v>
      </c>
      <c r="C117" s="10">
        <v>100</v>
      </c>
      <c r="D117" s="10">
        <v>100</v>
      </c>
      <c r="E117" s="10">
        <v>100</v>
      </c>
      <c r="F117" s="10">
        <v>99.999999999999986</v>
      </c>
      <c r="G117" s="10">
        <v>99.999999999999986</v>
      </c>
      <c r="H117" s="10">
        <v>99.999999999999972</v>
      </c>
      <c r="I117" s="10">
        <v>99.999999999999972</v>
      </c>
      <c r="J117" s="10">
        <v>99.999999999999972</v>
      </c>
      <c r="K117" s="10">
        <v>99.999999999999986</v>
      </c>
      <c r="L117" s="25">
        <v>100</v>
      </c>
    </row>
    <row r="118" spans="2:12" x14ac:dyDescent="0.2">
      <c r="B118" s="93" t="s">
        <v>141</v>
      </c>
      <c r="C118" s="12">
        <v>0.65255239073812976</v>
      </c>
      <c r="D118" s="12">
        <v>-0.48041318270225081</v>
      </c>
      <c r="E118" s="12">
        <v>22.132938669162652</v>
      </c>
      <c r="F118" s="12">
        <v>0.15072175986273678</v>
      </c>
      <c r="G118" s="12">
        <v>0.29821650856076254</v>
      </c>
      <c r="H118" s="12">
        <v>-0.89698065528461879</v>
      </c>
      <c r="I118" s="12">
        <v>-0.2362260313955675</v>
      </c>
      <c r="J118" s="12">
        <v>-7.0846927285954445E-2</v>
      </c>
      <c r="K118" s="12">
        <v>-5.203235742546778E-2</v>
      </c>
      <c r="L118" s="27">
        <v>67.264993210936112</v>
      </c>
    </row>
    <row r="119" spans="2:12" x14ac:dyDescent="0.2">
      <c r="B119" s="93" t="s">
        <v>38</v>
      </c>
      <c r="C119" s="12">
        <v>6.4882498306394272</v>
      </c>
      <c r="D119" s="12">
        <v>-4.2907947147000138</v>
      </c>
      <c r="E119" s="12">
        <v>-2.5814725099908</v>
      </c>
      <c r="F119" s="12">
        <v>-3.1481485796742148</v>
      </c>
      <c r="G119" s="12">
        <v>2.8318672687989603</v>
      </c>
      <c r="H119" s="12">
        <v>-12.89512146659238</v>
      </c>
      <c r="I119" s="12">
        <v>1.1475806366173302</v>
      </c>
      <c r="J119" s="12">
        <v>45.519711016604894</v>
      </c>
      <c r="K119" s="12">
        <v>-8.7643403377357991</v>
      </c>
      <c r="L119" s="27">
        <v>-5.7445586849043719</v>
      </c>
    </row>
    <row r="120" spans="2:12" x14ac:dyDescent="0.2">
      <c r="B120" s="93" t="s">
        <v>39</v>
      </c>
      <c r="C120" s="12">
        <v>88.180829828527735</v>
      </c>
      <c r="D120" s="12">
        <v>-76.25376382498591</v>
      </c>
      <c r="E120" s="12">
        <v>-114.77013896134835</v>
      </c>
      <c r="F120" s="12">
        <v>92.451973018890016</v>
      </c>
      <c r="G120" s="12">
        <v>72.636691117043</v>
      </c>
      <c r="H120" s="12">
        <v>253.7733665822293</v>
      </c>
      <c r="I120" s="12">
        <v>1.4868782202884618</v>
      </c>
      <c r="J120" s="12">
        <v>27.464591607965826</v>
      </c>
      <c r="K120" s="12">
        <v>36.052887675611046</v>
      </c>
      <c r="L120" s="27">
        <v>54.288149501170068</v>
      </c>
    </row>
    <row r="121" spans="2:12" x14ac:dyDescent="0.2">
      <c r="B121" s="93" t="s">
        <v>40</v>
      </c>
      <c r="C121" s="12">
        <v>7.7270267450007033</v>
      </c>
      <c r="D121" s="12">
        <v>182.10211713855122</v>
      </c>
      <c r="E121" s="12">
        <v>227.47752343005226</v>
      </c>
      <c r="F121" s="12">
        <v>7.4836260405158024</v>
      </c>
      <c r="G121" s="12">
        <v>19.664322783657969</v>
      </c>
      <c r="H121" s="12">
        <v>-300.80356991403022</v>
      </c>
      <c r="I121" s="12">
        <v>1.8417787714528979</v>
      </c>
      <c r="J121" s="12">
        <v>23.237903578820934</v>
      </c>
      <c r="K121" s="12">
        <v>39.113766279071115</v>
      </c>
      <c r="L121" s="27">
        <v>-12.064390714862828</v>
      </c>
    </row>
    <row r="122" spans="2:12" x14ac:dyDescent="0.2">
      <c r="B122" s="93" t="s">
        <v>142</v>
      </c>
      <c r="C122" s="12">
        <v>1.7251396873105107</v>
      </c>
      <c r="D122" s="12">
        <v>-2.7560246544721325</v>
      </c>
      <c r="E122" s="12">
        <v>-25.728068608086296</v>
      </c>
      <c r="F122" s="12">
        <v>14.355180499750492</v>
      </c>
      <c r="G122" s="12">
        <v>4.8016571853157011</v>
      </c>
      <c r="H122" s="12">
        <v>-10.220346810941496</v>
      </c>
      <c r="I122" s="12">
        <v>96.072783537368849</v>
      </c>
      <c r="J122" s="12">
        <v>2.0227641899863031</v>
      </c>
      <c r="K122" s="12">
        <v>29.701890821605453</v>
      </c>
      <c r="L122" s="27">
        <v>14.514825652899594</v>
      </c>
    </row>
    <row r="123" spans="2:12" x14ac:dyDescent="0.2">
      <c r="B123" s="93" t="s">
        <v>143</v>
      </c>
      <c r="C123" s="12">
        <v>0.31144061942385992</v>
      </c>
      <c r="D123" s="12">
        <v>0.34548458585231545</v>
      </c>
      <c r="E123" s="12">
        <v>-0.27494660434947649</v>
      </c>
      <c r="F123" s="12">
        <v>0.57025533427044883</v>
      </c>
      <c r="G123" s="12">
        <v>0.18572671248704734</v>
      </c>
      <c r="H123" s="12">
        <v>-2.7994662106611412</v>
      </c>
      <c r="I123" s="12">
        <v>-0.71582198178840262</v>
      </c>
      <c r="J123" s="12">
        <v>6.633861493721728E-2</v>
      </c>
      <c r="K123" s="12">
        <v>0.47481821903680332</v>
      </c>
      <c r="L123" s="27">
        <v>0.80926703083337004</v>
      </c>
    </row>
    <row r="124" spans="2:12" x14ac:dyDescent="0.2">
      <c r="B124" s="93" t="s">
        <v>41</v>
      </c>
      <c r="C124" s="12">
        <v>-5.0852391016403722</v>
      </c>
      <c r="D124" s="12">
        <v>1.3333946524567701</v>
      </c>
      <c r="E124" s="12">
        <v>-6.2558354154399742</v>
      </c>
      <c r="F124" s="12">
        <v>-11.863608073615282</v>
      </c>
      <c r="G124" s="12">
        <v>-0.4184815758634714</v>
      </c>
      <c r="H124" s="12">
        <v>173.84211847528053</v>
      </c>
      <c r="I124" s="12">
        <v>0.40302684745640455</v>
      </c>
      <c r="J124" s="12">
        <v>1.7595379189707507</v>
      </c>
      <c r="K124" s="12">
        <v>3.4730096998368416</v>
      </c>
      <c r="L124" s="27">
        <v>-19.068285996071943</v>
      </c>
    </row>
    <row r="125" spans="2:12" x14ac:dyDescent="0.2">
      <c r="B125" s="92" t="s">
        <v>144</v>
      </c>
      <c r="C125" s="70">
        <v>100</v>
      </c>
      <c r="D125" s="70">
        <v>100</v>
      </c>
      <c r="E125" s="70">
        <v>100.00000000000003</v>
      </c>
      <c r="F125" s="70">
        <v>100</v>
      </c>
      <c r="G125" s="70">
        <v>100</v>
      </c>
      <c r="H125" s="70">
        <v>100</v>
      </c>
      <c r="I125" s="70">
        <v>100</v>
      </c>
      <c r="J125" s="70">
        <v>100.00000000000001</v>
      </c>
      <c r="K125" s="70">
        <v>100</v>
      </c>
      <c r="L125" s="81">
        <v>100.00000000000003</v>
      </c>
    </row>
    <row r="126" spans="2:12" x14ac:dyDescent="0.2">
      <c r="B126" s="93" t="s">
        <v>141</v>
      </c>
      <c r="C126" s="71">
        <v>0.87181439311639652</v>
      </c>
      <c r="D126" s="71">
        <v>-0.91261489047583899</v>
      </c>
      <c r="E126" s="71">
        <v>-17.934328937641229</v>
      </c>
      <c r="F126" s="71">
        <v>0.72643271804846521</v>
      </c>
      <c r="G126" s="71">
        <v>0.99058358358315024</v>
      </c>
      <c r="H126" s="71">
        <v>7.1221279698238398</v>
      </c>
      <c r="I126" s="71">
        <v>-0.45739987379361957</v>
      </c>
      <c r="J126" s="71">
        <v>2.2837279158661249E-2</v>
      </c>
      <c r="K126" s="71">
        <v>-0.16000250002393362</v>
      </c>
      <c r="L126" s="82">
        <v>210.81854900913984</v>
      </c>
    </row>
    <row r="127" spans="2:12" x14ac:dyDescent="0.2">
      <c r="B127" s="93" t="s">
        <v>38</v>
      </c>
      <c r="C127" s="71">
        <v>60.662938095513312</v>
      </c>
      <c r="D127" s="71">
        <v>141.32940000628429</v>
      </c>
      <c r="E127" s="71">
        <v>431.04384157251758</v>
      </c>
      <c r="F127" s="71">
        <v>19.190915816577704</v>
      </c>
      <c r="G127" s="71">
        <v>54.182486741856493</v>
      </c>
      <c r="H127" s="71">
        <v>-0.56298539663233726</v>
      </c>
      <c r="I127" s="71">
        <v>8.3309982356704033</v>
      </c>
      <c r="J127" s="71">
        <v>29.808500102917662</v>
      </c>
      <c r="K127" s="71">
        <v>46.242935972675134</v>
      </c>
      <c r="L127" s="82">
        <v>-227.32012346679937</v>
      </c>
    </row>
    <row r="128" spans="2:12" x14ac:dyDescent="0.2">
      <c r="B128" s="93" t="s">
        <v>39</v>
      </c>
      <c r="C128" s="71">
        <v>0</v>
      </c>
      <c r="D128" s="71">
        <v>0</v>
      </c>
      <c r="E128" s="71">
        <v>0</v>
      </c>
      <c r="F128" s="71">
        <v>0</v>
      </c>
      <c r="G128" s="71">
        <v>-7.0501379113682761E-2</v>
      </c>
      <c r="H128" s="71">
        <v>0</v>
      </c>
      <c r="I128" s="71">
        <v>0</v>
      </c>
      <c r="J128" s="71">
        <v>0</v>
      </c>
      <c r="K128" s="71">
        <v>0</v>
      </c>
      <c r="L128" s="82">
        <v>0</v>
      </c>
    </row>
    <row r="129" spans="2:12" x14ac:dyDescent="0.2">
      <c r="B129" s="93" t="s">
        <v>40</v>
      </c>
      <c r="C129" s="71">
        <v>2.3720336845187098</v>
      </c>
      <c r="D129" s="71">
        <v>5.0921983548809546</v>
      </c>
      <c r="E129" s="71">
        <v>-107.18578465504949</v>
      </c>
      <c r="F129" s="71">
        <v>11.10194496994079</v>
      </c>
      <c r="G129" s="71">
        <v>53.199368468113505</v>
      </c>
      <c r="H129" s="71">
        <v>211.09861836637509</v>
      </c>
      <c r="I129" s="71">
        <v>56.343361700769279</v>
      </c>
      <c r="J129" s="71">
        <v>10.174356703424715</v>
      </c>
      <c r="K129" s="71">
        <v>3.8710139511438033</v>
      </c>
      <c r="L129" s="82">
        <v>65.922458305544865</v>
      </c>
    </row>
    <row r="130" spans="2:12" x14ac:dyDescent="0.2">
      <c r="B130" s="93" t="s">
        <v>142</v>
      </c>
      <c r="C130" s="71">
        <v>14.830194820106666</v>
      </c>
      <c r="D130" s="71">
        <v>-11.277627050514678</v>
      </c>
      <c r="E130" s="71">
        <v>-43.508220088475483</v>
      </c>
      <c r="F130" s="71">
        <v>7.8045801625632754</v>
      </c>
      <c r="G130" s="71">
        <v>2.623275193898567</v>
      </c>
      <c r="H130" s="71">
        <v>1.2263950716899163</v>
      </c>
      <c r="I130" s="71">
        <v>4.517491016640101E-3</v>
      </c>
      <c r="J130" s="71">
        <v>9.1904241926368009</v>
      </c>
      <c r="K130" s="71">
        <v>13.426556653769961</v>
      </c>
      <c r="L130" s="82">
        <v>10.749860226279701</v>
      </c>
    </row>
    <row r="131" spans="2:12" x14ac:dyDescent="0.2">
      <c r="B131" s="93" t="s">
        <v>145</v>
      </c>
      <c r="C131" s="71">
        <v>-0.74288127774959734</v>
      </c>
      <c r="D131" s="71">
        <v>4.6503191829748562</v>
      </c>
      <c r="E131" s="71">
        <v>1.7796198690957257</v>
      </c>
      <c r="F131" s="71">
        <v>-0.34943926666076497</v>
      </c>
      <c r="G131" s="71">
        <v>-0.25505690487038457</v>
      </c>
      <c r="H131" s="71">
        <v>-1.2688165294954437</v>
      </c>
      <c r="I131" s="71">
        <v>-0.13108452038341928</v>
      </c>
      <c r="J131" s="71">
        <v>-0.11082102944367084</v>
      </c>
      <c r="K131" s="71">
        <v>-0.21287945804723882</v>
      </c>
      <c r="L131" s="82">
        <v>-0.37514152808189599</v>
      </c>
    </row>
    <row r="132" spans="2:12" x14ac:dyDescent="0.2">
      <c r="B132" s="93" t="s">
        <v>143</v>
      </c>
      <c r="C132" s="71">
        <v>-0.87556490323976499</v>
      </c>
      <c r="D132" s="71">
        <v>-0.17741349551484473</v>
      </c>
      <c r="E132" s="71">
        <v>-0.20561822415134623</v>
      </c>
      <c r="F132" s="71">
        <v>0.43578858589877645</v>
      </c>
      <c r="G132" s="71">
        <v>0.48529103650595234</v>
      </c>
      <c r="H132" s="71">
        <v>-2.7524016464134342</v>
      </c>
      <c r="I132" s="71">
        <v>0.17163679940436594</v>
      </c>
      <c r="J132" s="71">
        <v>5.2711854958120502E-2</v>
      </c>
      <c r="K132" s="71">
        <v>-0.46747434213831168</v>
      </c>
      <c r="L132" s="82">
        <v>-0.16665657839861053</v>
      </c>
    </row>
    <row r="133" spans="2:12" ht="16" thickBot="1" x14ac:dyDescent="0.25">
      <c r="B133" s="94" t="s">
        <v>42</v>
      </c>
      <c r="C133" s="74">
        <v>22.881465187734296</v>
      </c>
      <c r="D133" s="74">
        <v>-38.704262107634726</v>
      </c>
      <c r="E133" s="74">
        <v>-163.98950953629574</v>
      </c>
      <c r="F133" s="74">
        <v>61.08977701363176</v>
      </c>
      <c r="G133" s="74">
        <v>-11.155446739973602</v>
      </c>
      <c r="H133" s="74">
        <v>-114.86293783534765</v>
      </c>
      <c r="I133" s="74">
        <v>35.737970167316355</v>
      </c>
      <c r="J133" s="74">
        <v>50.86199089634772</v>
      </c>
      <c r="K133" s="74">
        <v>37.299849722620593</v>
      </c>
      <c r="L133" s="95">
        <v>40.371054032315499</v>
      </c>
    </row>
    <row r="134" spans="2:12" ht="16" thickTop="1" x14ac:dyDescent="0.2"/>
  </sheetData>
  <mergeCells count="2">
    <mergeCell ref="B1:L1"/>
    <mergeCell ref="B68:L6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"/>
  <sheetViews>
    <sheetView topLeftCell="A15" workbookViewId="0">
      <selection activeCell="C2" sqref="C2"/>
    </sheetView>
  </sheetViews>
  <sheetFormatPr baseColWidth="10" defaultColWidth="9.1640625" defaultRowHeight="13" x14ac:dyDescent="0.15"/>
  <cols>
    <col min="1" max="1" width="52.1640625" style="30" customWidth="1"/>
    <col min="2" max="3" width="12.5" style="30" bestFit="1" customWidth="1"/>
    <col min="4" max="12" width="11.5" style="30" bestFit="1" customWidth="1"/>
    <col min="13" max="16384" width="9.1640625" style="30"/>
  </cols>
  <sheetData>
    <row r="1" spans="1:12" ht="14" thickTop="1" x14ac:dyDescent="0.15">
      <c r="A1" s="106" t="s">
        <v>105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2" x14ac:dyDescent="0.15">
      <c r="A2" s="32"/>
      <c r="B2" s="31" t="s">
        <v>97</v>
      </c>
      <c r="C2" s="31" t="s">
        <v>98</v>
      </c>
      <c r="D2" s="31" t="s">
        <v>99</v>
      </c>
      <c r="E2" s="31" t="s">
        <v>100</v>
      </c>
      <c r="F2" s="31" t="s">
        <v>101</v>
      </c>
      <c r="G2" s="31" t="s">
        <v>102</v>
      </c>
      <c r="H2" s="31" t="s">
        <v>103</v>
      </c>
      <c r="I2" s="31" t="s">
        <v>110</v>
      </c>
      <c r="J2" s="31" t="s">
        <v>111</v>
      </c>
      <c r="K2" s="33" t="s">
        <v>112</v>
      </c>
    </row>
    <row r="3" spans="1:12" s="38" customFormat="1" x14ac:dyDescent="0.15">
      <c r="A3" s="34"/>
      <c r="B3" s="35">
        <v>7346521.2693089982</v>
      </c>
      <c r="C3" s="35">
        <v>9405611.8503530007</v>
      </c>
      <c r="D3" s="35">
        <v>12526347.049579997</v>
      </c>
      <c r="E3" s="35">
        <v>13316912.875417016</v>
      </c>
      <c r="F3" s="35">
        <v>15169816.352706997</v>
      </c>
      <c r="G3" s="35">
        <v>21786144.926119003</v>
      </c>
      <c r="H3" s="35">
        <v>23761620.849897999</v>
      </c>
      <c r="I3" s="35">
        <v>27609629.122696929</v>
      </c>
      <c r="J3" s="35">
        <v>30017661.559064958</v>
      </c>
      <c r="K3" s="36">
        <v>32856350.611206036</v>
      </c>
      <c r="L3" s="37"/>
    </row>
    <row r="4" spans="1:12" s="38" customFormat="1" x14ac:dyDescent="0.15">
      <c r="A4" s="34" t="s">
        <v>43</v>
      </c>
      <c r="B4" s="35">
        <v>4049253.7023990005</v>
      </c>
      <c r="C4" s="35">
        <v>4923668.7011740003</v>
      </c>
      <c r="D4" s="35">
        <v>6598275.5727580003</v>
      </c>
      <c r="E4" s="35">
        <v>6854286.5210770098</v>
      </c>
      <c r="F4" s="35">
        <v>10443774.223044999</v>
      </c>
      <c r="G4" s="35">
        <v>17755789.853280004</v>
      </c>
      <c r="H4" s="35">
        <v>21174423.811307997</v>
      </c>
      <c r="I4" s="35">
        <v>23869312.937136002</v>
      </c>
      <c r="J4" s="35">
        <v>18408498.30183557</v>
      </c>
      <c r="K4" s="36">
        <v>19472040.909979612</v>
      </c>
    </row>
    <row r="5" spans="1:12" s="38" customFormat="1" x14ac:dyDescent="0.15">
      <c r="A5" s="39" t="s">
        <v>44</v>
      </c>
      <c r="B5" s="35">
        <v>3161878.613163</v>
      </c>
      <c r="C5" s="35">
        <v>3643558.0012950003</v>
      </c>
      <c r="D5" s="35">
        <v>4337335.8927440001</v>
      </c>
      <c r="E5" s="35">
        <v>4174573.7894659997</v>
      </c>
      <c r="F5" s="35">
        <v>4887764.6779220011</v>
      </c>
      <c r="G5" s="35">
        <v>6905248.2128250012</v>
      </c>
      <c r="H5" s="35">
        <v>11199957.766914999</v>
      </c>
      <c r="I5" s="35">
        <v>12652287.849026693</v>
      </c>
      <c r="J5" s="35">
        <v>10194007.816688545</v>
      </c>
      <c r="K5" s="36">
        <v>11609786.629325114</v>
      </c>
    </row>
    <row r="6" spans="1:12" s="38" customFormat="1" x14ac:dyDescent="0.15">
      <c r="A6" s="40" t="s">
        <v>45</v>
      </c>
      <c r="B6" s="35">
        <v>1909150.0823039999</v>
      </c>
      <c r="C6" s="35">
        <v>2202970.1775469999</v>
      </c>
      <c r="D6" s="35">
        <v>2914509.7976489998</v>
      </c>
      <c r="E6" s="35">
        <v>3203046.7224949999</v>
      </c>
      <c r="F6" s="35">
        <v>3346349.5437480006</v>
      </c>
      <c r="G6" s="35">
        <v>4647257.9660280002</v>
      </c>
      <c r="H6" s="35">
        <v>6256941.8506889995</v>
      </c>
      <c r="I6" s="35">
        <v>7071663.6540906439</v>
      </c>
      <c r="J6" s="35">
        <v>7287473.1171095939</v>
      </c>
      <c r="K6" s="36">
        <v>8357642.3636268284</v>
      </c>
    </row>
    <row r="7" spans="1:12" x14ac:dyDescent="0.15">
      <c r="A7" s="41" t="s">
        <v>24</v>
      </c>
      <c r="B7" s="42">
        <v>127.86199999999999</v>
      </c>
      <c r="C7" s="42">
        <v>71.234999999999999</v>
      </c>
      <c r="D7" s="42">
        <v>28.855</v>
      </c>
      <c r="E7" s="42">
        <v>19.312000000000001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3">
        <v>0</v>
      </c>
    </row>
    <row r="8" spans="1:12" x14ac:dyDescent="0.15">
      <c r="A8" s="41" t="s">
        <v>25</v>
      </c>
      <c r="B8" s="42">
        <v>888774.83687700005</v>
      </c>
      <c r="C8" s="42">
        <v>902214.32206299994</v>
      </c>
      <c r="D8" s="42">
        <v>1247819.8222129999</v>
      </c>
      <c r="E8" s="42">
        <v>1306023.5880149999</v>
      </c>
      <c r="F8" s="42">
        <v>1308218.0657480001</v>
      </c>
      <c r="G8" s="42">
        <v>1378463.962457</v>
      </c>
      <c r="H8" s="42">
        <v>1469571.1172009998</v>
      </c>
      <c r="I8" s="42">
        <v>1711747.9065523138</v>
      </c>
      <c r="J8" s="42">
        <v>1763872.2903865941</v>
      </c>
      <c r="K8" s="43">
        <v>2172043.1705978285</v>
      </c>
    </row>
    <row r="9" spans="1:12" x14ac:dyDescent="0.15">
      <c r="A9" s="41" t="s">
        <v>26</v>
      </c>
      <c r="B9" s="42">
        <v>1020247.3834270001</v>
      </c>
      <c r="C9" s="42">
        <v>1300684.6204840001</v>
      </c>
      <c r="D9" s="42">
        <v>1666661.1204360002</v>
      </c>
      <c r="E9" s="42">
        <v>1897003.8224799996</v>
      </c>
      <c r="F9" s="42">
        <v>2038131.4780000001</v>
      </c>
      <c r="G9" s="42">
        <v>3268794.003571</v>
      </c>
      <c r="H9" s="42">
        <v>4787370.733488</v>
      </c>
      <c r="I9" s="42">
        <v>5359915.74753833</v>
      </c>
      <c r="J9" s="42">
        <v>5523600.826723</v>
      </c>
      <c r="K9" s="43">
        <v>6185599.1930289995</v>
      </c>
    </row>
    <row r="10" spans="1:12" x14ac:dyDescent="0.15">
      <c r="A10" s="41" t="s">
        <v>27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3">
        <v>0</v>
      </c>
    </row>
    <row r="11" spans="1:12" s="38" customFormat="1" x14ac:dyDescent="0.15">
      <c r="A11" s="40" t="s">
        <v>46</v>
      </c>
      <c r="B11" s="35">
        <v>1048170.9428249999</v>
      </c>
      <c r="C11" s="35">
        <v>1214699.5336889999</v>
      </c>
      <c r="D11" s="35">
        <v>1246851.3875780001</v>
      </c>
      <c r="E11" s="35">
        <v>800429.29685499996</v>
      </c>
      <c r="F11" s="35">
        <v>1319035.454746</v>
      </c>
      <c r="G11" s="35">
        <v>1752062.9726270007</v>
      </c>
      <c r="H11" s="35">
        <v>4389032.7192479996</v>
      </c>
      <c r="I11" s="35">
        <v>4969496.521198052</v>
      </c>
      <c r="J11" s="35">
        <v>1948751.0287721211</v>
      </c>
      <c r="K11" s="36">
        <v>2227720.6982252854</v>
      </c>
    </row>
    <row r="12" spans="1:12" x14ac:dyDescent="0.15">
      <c r="A12" s="41" t="s">
        <v>28</v>
      </c>
      <c r="B12" s="42">
        <v>92327.585735000015</v>
      </c>
      <c r="C12" s="42">
        <v>100055.43555799998</v>
      </c>
      <c r="D12" s="42">
        <v>110385.46926900001</v>
      </c>
      <c r="E12" s="42">
        <v>114149.06084899997</v>
      </c>
      <c r="F12" s="42">
        <v>120036.340707</v>
      </c>
      <c r="G12" s="42">
        <v>130675.645741</v>
      </c>
      <c r="H12" s="42">
        <v>129151.339599</v>
      </c>
      <c r="I12" s="42">
        <v>178464.74204051206</v>
      </c>
      <c r="J12" s="42">
        <v>200529.98506909751</v>
      </c>
      <c r="K12" s="43">
        <v>240649.18807437122</v>
      </c>
    </row>
    <row r="13" spans="1:12" x14ac:dyDescent="0.15">
      <c r="A13" s="41" t="s">
        <v>29</v>
      </c>
      <c r="B13" s="42">
        <v>955843.35708999995</v>
      </c>
      <c r="C13" s="42">
        <v>1114644.0981309998</v>
      </c>
      <c r="D13" s="42">
        <v>1136465.9183090001</v>
      </c>
      <c r="E13" s="42">
        <v>686280.23600599996</v>
      </c>
      <c r="F13" s="42">
        <v>1198999.1140390001</v>
      </c>
      <c r="G13" s="42">
        <v>1621387.3268860006</v>
      </c>
      <c r="H13" s="42">
        <v>4259881.3796489993</v>
      </c>
      <c r="I13" s="42">
        <v>4791031.7791575398</v>
      </c>
      <c r="J13" s="42">
        <v>1748221.0437030236</v>
      </c>
      <c r="K13" s="43">
        <v>1987071.5101509141</v>
      </c>
    </row>
    <row r="14" spans="1:12" s="38" customFormat="1" x14ac:dyDescent="0.15">
      <c r="A14" s="40" t="s">
        <v>47</v>
      </c>
      <c r="B14" s="35">
        <v>204557.58803399999</v>
      </c>
      <c r="C14" s="35">
        <v>225888.29005900002</v>
      </c>
      <c r="D14" s="35">
        <v>175974.70751699997</v>
      </c>
      <c r="E14" s="35">
        <v>171097.770116</v>
      </c>
      <c r="F14" s="35">
        <v>222379.67942799997</v>
      </c>
      <c r="G14" s="35">
        <v>505927.27417000005</v>
      </c>
      <c r="H14" s="35">
        <v>553983.19697799999</v>
      </c>
      <c r="I14" s="35">
        <v>611127.67373799998</v>
      </c>
      <c r="J14" s="35">
        <v>957783.67080682993</v>
      </c>
      <c r="K14" s="36">
        <v>1024423.5674729999</v>
      </c>
    </row>
    <row r="15" spans="1:12" x14ac:dyDescent="0.15">
      <c r="A15" s="41" t="s">
        <v>30</v>
      </c>
      <c r="B15" s="42">
        <v>358.9</v>
      </c>
      <c r="C15" s="42">
        <v>225.3</v>
      </c>
      <c r="D15" s="42">
        <v>225.2</v>
      </c>
      <c r="E15" s="42">
        <v>221.7</v>
      </c>
      <c r="F15" s="42">
        <v>0</v>
      </c>
      <c r="G15" s="42">
        <v>246</v>
      </c>
      <c r="H15" s="42">
        <v>0</v>
      </c>
      <c r="I15" s="42">
        <v>0</v>
      </c>
      <c r="J15" s="42">
        <v>885.12555599999996</v>
      </c>
      <c r="K15" s="43">
        <v>2702.8</v>
      </c>
    </row>
    <row r="16" spans="1:12" x14ac:dyDescent="0.15">
      <c r="A16" s="41" t="s">
        <v>31</v>
      </c>
      <c r="B16" s="42">
        <v>31110.679034000001</v>
      </c>
      <c r="C16" s="42">
        <v>27761.495059000001</v>
      </c>
      <c r="D16" s="42">
        <v>154070.01951699998</v>
      </c>
      <c r="E16" s="42">
        <v>156589.68611600003</v>
      </c>
      <c r="F16" s="42">
        <v>29964.651427999997</v>
      </c>
      <c r="G16" s="42">
        <v>35498.353170000002</v>
      </c>
      <c r="H16" s="42">
        <v>45214.796443999992</v>
      </c>
      <c r="I16" s="42">
        <v>50707.7785</v>
      </c>
      <c r="J16" s="42">
        <v>59663.719614829999</v>
      </c>
      <c r="K16" s="43">
        <v>81052.90647300001</v>
      </c>
    </row>
    <row r="17" spans="1:11" x14ac:dyDescent="0.15">
      <c r="A17" s="41" t="s">
        <v>32</v>
      </c>
      <c r="B17" s="42">
        <v>173088.00899999999</v>
      </c>
      <c r="C17" s="42">
        <v>197901.495</v>
      </c>
      <c r="D17" s="42">
        <v>21679.487999999998</v>
      </c>
      <c r="E17" s="42">
        <v>14286.383999999998</v>
      </c>
      <c r="F17" s="42">
        <v>192415.02799999999</v>
      </c>
      <c r="G17" s="42">
        <v>470182.92100000003</v>
      </c>
      <c r="H17" s="42">
        <v>508768.40053400001</v>
      </c>
      <c r="I17" s="42">
        <v>560419.89523799997</v>
      </c>
      <c r="J17" s="42">
        <v>897234.82563600002</v>
      </c>
      <c r="K17" s="43">
        <v>940667.86099999992</v>
      </c>
    </row>
    <row r="18" spans="1:11" s="38" customFormat="1" x14ac:dyDescent="0.15">
      <c r="A18" s="40" t="s">
        <v>48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6">
        <v>0</v>
      </c>
    </row>
    <row r="19" spans="1:11" x14ac:dyDescent="0.15">
      <c r="A19" s="39" t="s">
        <v>49</v>
      </c>
      <c r="B19" s="35">
        <v>610938.39711400005</v>
      </c>
      <c r="C19" s="35">
        <v>859622.64645400003</v>
      </c>
      <c r="D19" s="35">
        <v>1867686.8580140001</v>
      </c>
      <c r="E19" s="35">
        <v>2218450.5873040101</v>
      </c>
      <c r="F19" s="35">
        <v>5257463.8094340004</v>
      </c>
      <c r="G19" s="35">
        <v>7985112.7750420002</v>
      </c>
      <c r="H19" s="35">
        <v>6945796.6461729994</v>
      </c>
      <c r="I19" s="35">
        <v>7839288.114455306</v>
      </c>
      <c r="J19" s="35">
        <v>3940147.3673206591</v>
      </c>
      <c r="K19" s="36">
        <v>3752706.6189485099</v>
      </c>
    </row>
    <row r="20" spans="1:11" x14ac:dyDescent="0.15">
      <c r="A20" s="41" t="s">
        <v>33</v>
      </c>
      <c r="B20" s="42">
        <v>107355.71759999999</v>
      </c>
      <c r="C20" s="42">
        <v>112957.47841299999</v>
      </c>
      <c r="D20" s="42">
        <v>128623.738643</v>
      </c>
      <c r="E20" s="42">
        <v>158495.06316701</v>
      </c>
      <c r="F20" s="42">
        <v>156773.29108600001</v>
      </c>
      <c r="G20" s="42">
        <v>182375.52400600002</v>
      </c>
      <c r="H20" s="42">
        <v>235414.88020799996</v>
      </c>
      <c r="I20" s="42">
        <v>237847.395873</v>
      </c>
      <c r="J20" s="42">
        <v>503666.14014865871</v>
      </c>
      <c r="K20" s="43">
        <v>550649.5009485099</v>
      </c>
    </row>
    <row r="21" spans="1:11" x14ac:dyDescent="0.15">
      <c r="A21" s="41" t="s">
        <v>34</v>
      </c>
      <c r="B21" s="42">
        <v>500148.90551400004</v>
      </c>
      <c r="C21" s="42">
        <v>743452.19404099998</v>
      </c>
      <c r="D21" s="42">
        <v>1736031.385371</v>
      </c>
      <c r="E21" s="42">
        <v>2056923.7901370001</v>
      </c>
      <c r="F21" s="42">
        <v>5100690.518348</v>
      </c>
      <c r="G21" s="42">
        <v>7802737.2510360004</v>
      </c>
      <c r="H21" s="42">
        <v>6710381.7659649998</v>
      </c>
      <c r="I21" s="42">
        <v>7601200.7965823058</v>
      </c>
      <c r="J21" s="42">
        <v>3426423.3798870002</v>
      </c>
      <c r="K21" s="43">
        <v>3172735.3589999997</v>
      </c>
    </row>
    <row r="22" spans="1:11" x14ac:dyDescent="0.15">
      <c r="A22" s="41" t="s">
        <v>35</v>
      </c>
      <c r="B22" s="42">
        <v>3433.7739999999999</v>
      </c>
      <c r="C22" s="42">
        <v>3212.9740000000002</v>
      </c>
      <c r="D22" s="42">
        <v>3031.7339999999999</v>
      </c>
      <c r="E22" s="42">
        <v>3031.7339999999999</v>
      </c>
      <c r="F22" s="42">
        <v>0</v>
      </c>
      <c r="G22" s="42">
        <v>0</v>
      </c>
      <c r="H22" s="42">
        <v>0</v>
      </c>
      <c r="I22" s="42">
        <v>239.922</v>
      </c>
      <c r="J22" s="42">
        <v>8716.3979999999992</v>
      </c>
      <c r="K22" s="43">
        <v>28908.039000000001</v>
      </c>
    </row>
    <row r="23" spans="1:11" x14ac:dyDescent="0.15">
      <c r="A23" s="41" t="s">
        <v>36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1341.4492849999999</v>
      </c>
      <c r="K23" s="43">
        <v>413.72</v>
      </c>
    </row>
    <row r="24" spans="1:11" x14ac:dyDescent="0.15">
      <c r="A24" s="41" t="s">
        <v>37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3">
        <v>0</v>
      </c>
    </row>
    <row r="25" spans="1:11" x14ac:dyDescent="0.15">
      <c r="A25" s="39" t="s">
        <v>50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6">
        <v>0</v>
      </c>
    </row>
    <row r="26" spans="1:11" s="38" customFormat="1" x14ac:dyDescent="0.15">
      <c r="A26" s="39" t="s">
        <v>51</v>
      </c>
      <c r="B26" s="35">
        <v>276436.69212200004</v>
      </c>
      <c r="C26" s="35">
        <v>420488.05342499999</v>
      </c>
      <c r="D26" s="35">
        <v>393252.82200000004</v>
      </c>
      <c r="E26" s="35">
        <v>461262.14430700004</v>
      </c>
      <c r="F26" s="35">
        <v>298545.73568899999</v>
      </c>
      <c r="G26" s="35">
        <v>2865428.8654129999</v>
      </c>
      <c r="H26" s="35">
        <v>3028669.3982199999</v>
      </c>
      <c r="I26" s="35">
        <v>3377736.9736540006</v>
      </c>
      <c r="J26" s="35">
        <v>4274343.1178263649</v>
      </c>
      <c r="K26" s="36">
        <v>4109547.6617059866</v>
      </c>
    </row>
    <row r="27" spans="1:11" x14ac:dyDescent="0.15">
      <c r="A27" s="44" t="s">
        <v>52</v>
      </c>
      <c r="B27" s="42">
        <v>276436.69212200004</v>
      </c>
      <c r="C27" s="42">
        <v>420488.05342499999</v>
      </c>
      <c r="D27" s="42">
        <v>393252.82200000004</v>
      </c>
      <c r="E27" s="42">
        <v>461262.14430700004</v>
      </c>
      <c r="F27" s="42">
        <v>298545.73568899999</v>
      </c>
      <c r="G27" s="42">
        <v>2865428.8654129999</v>
      </c>
      <c r="H27" s="42">
        <v>3028669.3982199999</v>
      </c>
      <c r="I27" s="42">
        <v>3377736.9736540006</v>
      </c>
      <c r="J27" s="42">
        <v>4274343.1178263649</v>
      </c>
      <c r="K27" s="43">
        <v>4109547.6617059866</v>
      </c>
    </row>
    <row r="28" spans="1:11" x14ac:dyDescent="0.15">
      <c r="A28" s="44" t="s">
        <v>53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3">
        <v>0</v>
      </c>
    </row>
    <row r="29" spans="1:11" x14ac:dyDescent="0.15">
      <c r="A29" s="44" t="s">
        <v>54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3">
        <v>0</v>
      </c>
    </row>
    <row r="30" spans="1:11" x14ac:dyDescent="0.15">
      <c r="A30" s="44" t="s">
        <v>55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3">
        <v>0</v>
      </c>
    </row>
    <row r="31" spans="1:11" x14ac:dyDescent="0.15">
      <c r="A31" s="34" t="s">
        <v>56</v>
      </c>
      <c r="B31" s="35">
        <v>21499713.210005</v>
      </c>
      <c r="C31" s="35">
        <v>19443752.555066001</v>
      </c>
      <c r="D31" s="35">
        <v>19900298.352935996</v>
      </c>
      <c r="E31" s="35">
        <v>21642074.175692998</v>
      </c>
      <c r="F31" s="35">
        <v>25456295.190531</v>
      </c>
      <c r="G31" s="35">
        <v>28357189.438231003</v>
      </c>
      <c r="H31" s="35">
        <v>30418854.227950003</v>
      </c>
      <c r="I31" s="35">
        <v>37435417.42900309</v>
      </c>
      <c r="J31" s="35">
        <v>43486209.377329141</v>
      </c>
      <c r="K31" s="36">
        <v>46544720.782828204</v>
      </c>
    </row>
    <row r="32" spans="1:11" x14ac:dyDescent="0.15">
      <c r="A32" s="44" t="s">
        <v>67</v>
      </c>
      <c r="B32" s="42">
        <v>547475</v>
      </c>
      <c r="C32" s="42">
        <v>558598</v>
      </c>
      <c r="D32" s="42">
        <v>221951</v>
      </c>
      <c r="E32" s="42">
        <v>224496</v>
      </c>
      <c r="F32" s="42">
        <v>234684</v>
      </c>
      <c r="G32" s="42">
        <v>251479</v>
      </c>
      <c r="H32" s="42">
        <v>230580</v>
      </c>
      <c r="I32" s="42">
        <v>225567</v>
      </c>
      <c r="J32" s="42">
        <v>221885</v>
      </c>
      <c r="K32" s="43">
        <v>1952592</v>
      </c>
    </row>
    <row r="33" spans="1:11" x14ac:dyDescent="0.15">
      <c r="A33" s="44" t="s">
        <v>38</v>
      </c>
      <c r="B33" s="42">
        <v>1583498.0261189998</v>
      </c>
      <c r="C33" s="42">
        <v>1568748.1906939999</v>
      </c>
      <c r="D33" s="42">
        <v>1711444.3842849997</v>
      </c>
      <c r="E33" s="42">
        <v>1535096.9079959998</v>
      </c>
      <c r="F33" s="42">
        <v>1662061.2822369998</v>
      </c>
      <c r="G33" s="42">
        <v>1805349.6015179995</v>
      </c>
      <c r="H33" s="42">
        <v>6938282.5473600011</v>
      </c>
      <c r="I33" s="42">
        <v>10355791.447956003</v>
      </c>
      <c r="J33" s="42">
        <v>9189811.2938037999</v>
      </c>
      <c r="K33" s="43">
        <v>8524716.223427251</v>
      </c>
    </row>
    <row r="34" spans="1:11" x14ac:dyDescent="0.15">
      <c r="A34" s="44" t="s">
        <v>39</v>
      </c>
      <c r="B34" s="42">
        <v>10756112.455292</v>
      </c>
      <c r="C34" s="42">
        <v>12500321.397131003</v>
      </c>
      <c r="D34" s="42">
        <v>14399878.763472999</v>
      </c>
      <c r="E34" s="42">
        <v>15997572.824015001</v>
      </c>
      <c r="F34" s="42">
        <v>18808776.837233998</v>
      </c>
      <c r="G34" s="42">
        <v>14773709.058895001</v>
      </c>
      <c r="H34" s="42">
        <v>8729913.2392779998</v>
      </c>
      <c r="I34" s="42">
        <v>8823439.2436410021</v>
      </c>
      <c r="J34" s="42">
        <v>11255466.609304002</v>
      </c>
      <c r="K34" s="43">
        <v>11672559.738031004</v>
      </c>
    </row>
    <row r="35" spans="1:11" x14ac:dyDescent="0.15">
      <c r="A35" s="44" t="s">
        <v>40</v>
      </c>
      <c r="B35" s="42">
        <v>7543645.5340789985</v>
      </c>
      <c r="C35" s="42">
        <v>3567239.2548919995</v>
      </c>
      <c r="D35" s="42">
        <v>1614541.9442910005</v>
      </c>
      <c r="E35" s="42">
        <v>1653758.8066060003</v>
      </c>
      <c r="F35" s="42">
        <v>2158017.6903260001</v>
      </c>
      <c r="G35" s="42">
        <v>8146945.7475380013</v>
      </c>
      <c r="H35" s="42">
        <v>2337113.0660679997</v>
      </c>
      <c r="I35" s="42">
        <v>4049688.500031</v>
      </c>
      <c r="J35" s="42">
        <v>6660861.9508869993</v>
      </c>
      <c r="K35" s="43">
        <v>6429657.8083640002</v>
      </c>
    </row>
    <row r="36" spans="1:11" x14ac:dyDescent="0.15">
      <c r="A36" s="44" t="s">
        <v>63</v>
      </c>
      <c r="B36" s="42">
        <v>266765.629159</v>
      </c>
      <c r="C36" s="42">
        <v>398018.93899999995</v>
      </c>
      <c r="D36" s="42">
        <v>901049.34232299996</v>
      </c>
      <c r="E36" s="42">
        <v>1068308.5324859999</v>
      </c>
      <c r="F36" s="42">
        <v>1259093.8565200001</v>
      </c>
      <c r="G36" s="42">
        <v>1738420.1500000001</v>
      </c>
      <c r="H36" s="42">
        <v>10405858.343999999</v>
      </c>
      <c r="I36" s="42">
        <v>12145906.452159001</v>
      </c>
      <c r="J36" s="42">
        <v>14168259.932</v>
      </c>
      <c r="K36" s="43">
        <v>15703401.785323</v>
      </c>
    </row>
    <row r="37" spans="1:11" x14ac:dyDescent="0.15">
      <c r="A37" s="44" t="s">
        <v>62</v>
      </c>
      <c r="B37" s="42">
        <v>0</v>
      </c>
      <c r="C37" s="42">
        <v>25906</v>
      </c>
      <c r="D37" s="42">
        <v>27943</v>
      </c>
      <c r="E37" s="42">
        <v>21207</v>
      </c>
      <c r="F37" s="42">
        <v>11616</v>
      </c>
      <c r="G37" s="42">
        <v>39293</v>
      </c>
      <c r="H37" s="42">
        <v>26809</v>
      </c>
      <c r="I37" s="42">
        <v>43523</v>
      </c>
      <c r="J37" s="42">
        <v>54387</v>
      </c>
      <c r="K37" s="43">
        <v>97131</v>
      </c>
    </row>
    <row r="38" spans="1:11" x14ac:dyDescent="0.15">
      <c r="A38" s="44" t="s">
        <v>61</v>
      </c>
      <c r="B38" s="42">
        <v>10915</v>
      </c>
      <c r="C38" s="42">
        <v>2916</v>
      </c>
      <c r="D38" s="42">
        <v>7098</v>
      </c>
      <c r="E38" s="42">
        <v>16727</v>
      </c>
      <c r="F38" s="42">
        <v>23072</v>
      </c>
      <c r="G38" s="42">
        <v>75489</v>
      </c>
      <c r="H38" s="42">
        <v>11925.496999999999</v>
      </c>
      <c r="I38" s="42">
        <v>17217.47</v>
      </c>
      <c r="J38" s="42">
        <v>50327.519999999997</v>
      </c>
      <c r="K38" s="43">
        <v>71703.3</v>
      </c>
    </row>
    <row r="39" spans="1:11" x14ac:dyDescent="0.15">
      <c r="A39" s="44" t="s">
        <v>41</v>
      </c>
      <c r="B39" s="42">
        <v>791301.56535599986</v>
      </c>
      <c r="C39" s="42">
        <v>822004.77334900002</v>
      </c>
      <c r="D39" s="42">
        <v>1016391.9185639999</v>
      </c>
      <c r="E39" s="42">
        <v>1124907.1045899997</v>
      </c>
      <c r="F39" s="42">
        <v>1298973.524214</v>
      </c>
      <c r="G39" s="42">
        <v>1526503.8802799999</v>
      </c>
      <c r="H39" s="42">
        <v>1738372.534244</v>
      </c>
      <c r="I39" s="42">
        <v>1774284.3152160798</v>
      </c>
      <c r="J39" s="42">
        <v>1885210.0713343336</v>
      </c>
      <c r="K39" s="43">
        <v>2092958.9276829599</v>
      </c>
    </row>
    <row r="40" spans="1:11" x14ac:dyDescent="0.15">
      <c r="A40" s="34" t="s">
        <v>57</v>
      </c>
      <c r="B40" s="35">
        <v>18202445.643095002</v>
      </c>
      <c r="C40" s="35">
        <v>14961809.405887</v>
      </c>
      <c r="D40" s="35">
        <v>13972226.876114</v>
      </c>
      <c r="E40" s="35">
        <v>15179447.821352992</v>
      </c>
      <c r="F40" s="35">
        <v>20730253.060869001</v>
      </c>
      <c r="G40" s="35">
        <v>24326834.365392003</v>
      </c>
      <c r="H40" s="35">
        <v>27831657.18936</v>
      </c>
      <c r="I40" s="35">
        <v>33695101.243442163</v>
      </c>
      <c r="J40" s="35">
        <v>31877046.120099761</v>
      </c>
      <c r="K40" s="36">
        <v>33160411.08160178</v>
      </c>
    </row>
    <row r="41" spans="1:11" x14ac:dyDescent="0.15">
      <c r="A41" s="44" t="s">
        <v>64</v>
      </c>
      <c r="B41" s="42">
        <v>674916</v>
      </c>
      <c r="C41" s="42">
        <v>694728</v>
      </c>
      <c r="D41" s="42">
        <v>801843</v>
      </c>
      <c r="E41" s="42">
        <v>822541</v>
      </c>
      <c r="F41" s="42">
        <v>864229</v>
      </c>
      <c r="G41" s="42">
        <v>943291</v>
      </c>
      <c r="H41" s="42">
        <v>888899</v>
      </c>
      <c r="I41" s="42">
        <v>2177640</v>
      </c>
      <c r="J41" s="42">
        <v>2145557</v>
      </c>
      <c r="K41" s="43">
        <v>3849503</v>
      </c>
    </row>
    <row r="42" spans="1:11" x14ac:dyDescent="0.15">
      <c r="A42" s="44" t="s">
        <v>38</v>
      </c>
      <c r="B42" s="42">
        <v>14655542.470932001</v>
      </c>
      <c r="C42" s="42">
        <v>11138679.452369001</v>
      </c>
      <c r="D42" s="42">
        <v>9631161.6832049973</v>
      </c>
      <c r="E42" s="42">
        <v>10412640.893949002</v>
      </c>
      <c r="F42" s="42">
        <v>9217780.3251489997</v>
      </c>
      <c r="G42" s="42">
        <v>10352893.551922001</v>
      </c>
      <c r="H42" s="42">
        <v>11563647.901181001</v>
      </c>
      <c r="I42" s="42">
        <v>13621689.238953998</v>
      </c>
      <c r="J42" s="42">
        <v>17192328.147750936</v>
      </c>
      <c r="K42" s="43">
        <v>17407910.919819999</v>
      </c>
    </row>
    <row r="43" spans="1:11" x14ac:dyDescent="0.15">
      <c r="A43" s="44" t="s">
        <v>39</v>
      </c>
      <c r="B43" s="42">
        <v>543105.281663</v>
      </c>
      <c r="C43" s="42">
        <v>910858.281663</v>
      </c>
      <c r="D43" s="42">
        <v>187404.281663</v>
      </c>
      <c r="E43" s="42">
        <v>458957.151663</v>
      </c>
      <c r="F43" s="42">
        <v>2086308.793663</v>
      </c>
      <c r="G43" s="42">
        <v>1938906.2816629999</v>
      </c>
      <c r="H43" s="42">
        <v>2234190.2816630001</v>
      </c>
      <c r="I43" s="42">
        <v>3144569.2816630001</v>
      </c>
      <c r="J43" s="42">
        <v>3478244.2816630001</v>
      </c>
      <c r="K43" s="43">
        <v>4032193.2816630001</v>
      </c>
    </row>
    <row r="44" spans="1:11" x14ac:dyDescent="0.15">
      <c r="A44" s="44" t="s">
        <v>40</v>
      </c>
      <c r="B44" s="42">
        <v>838967.49293700012</v>
      </c>
      <c r="C44" s="42">
        <v>494137.17968800006</v>
      </c>
      <c r="D44" s="42">
        <v>1212302.6406089999</v>
      </c>
      <c r="E44" s="42">
        <v>1064982.414937</v>
      </c>
      <c r="F44" s="42">
        <v>3879502.8325140006</v>
      </c>
      <c r="G44" s="42">
        <v>6389271.593847001</v>
      </c>
      <c r="H44" s="42">
        <v>7289878.2787649995</v>
      </c>
      <c r="I44" s="42">
        <v>8337311.5574540002</v>
      </c>
      <c r="J44" s="42">
        <v>2836617.4624449997</v>
      </c>
      <c r="K44" s="43">
        <v>3254713.1541619999</v>
      </c>
    </row>
    <row r="45" spans="1:11" x14ac:dyDescent="0.15">
      <c r="A45" s="44" t="s">
        <v>63</v>
      </c>
      <c r="B45" s="42">
        <v>-12057.450999999999</v>
      </c>
      <c r="C45" s="42">
        <v>3492.06</v>
      </c>
      <c r="D45" s="42">
        <v>4580.3379999999997</v>
      </c>
      <c r="E45" s="42">
        <v>1491.2860000000001</v>
      </c>
      <c r="F45" s="42">
        <v>27301.264999999999</v>
      </c>
      <c r="G45" s="42">
        <v>0</v>
      </c>
      <c r="H45" s="42">
        <v>0</v>
      </c>
      <c r="I45" s="42">
        <v>-19670.156999999999</v>
      </c>
      <c r="J45" s="42">
        <v>0</v>
      </c>
      <c r="K45" s="43">
        <v>0</v>
      </c>
    </row>
    <row r="46" spans="1:11" x14ac:dyDescent="0.15">
      <c r="A46" s="44" t="s">
        <v>62</v>
      </c>
      <c r="B46" s="42">
        <v>94585.947</v>
      </c>
      <c r="C46" s="42">
        <v>13509.025</v>
      </c>
      <c r="D46" s="42">
        <v>13815.411</v>
      </c>
      <c r="E46" s="42">
        <v>30091.438000000002</v>
      </c>
      <c r="F46" s="42">
        <v>2054804.061</v>
      </c>
      <c r="G46" s="42">
        <v>1627232.638</v>
      </c>
      <c r="H46" s="42">
        <v>2160304.7030000002</v>
      </c>
      <c r="I46" s="42">
        <v>2176078.3820000002</v>
      </c>
      <c r="J46" s="42">
        <v>2623743.0189999999</v>
      </c>
      <c r="K46" s="43">
        <v>646598.52899999998</v>
      </c>
    </row>
    <row r="47" spans="1:11" x14ac:dyDescent="0.15">
      <c r="A47" s="44" t="s">
        <v>61</v>
      </c>
      <c r="B47" s="42">
        <v>8252.109840000001</v>
      </c>
      <c r="C47" s="42">
        <v>14074.6839</v>
      </c>
      <c r="D47" s="42">
        <v>11281.29233</v>
      </c>
      <c r="E47" s="42">
        <v>27691.956610000001</v>
      </c>
      <c r="F47" s="42">
        <v>50272</v>
      </c>
      <c r="G47" s="42">
        <v>18695</v>
      </c>
      <c r="H47" s="42">
        <v>32726</v>
      </c>
      <c r="I47" s="42">
        <v>40555</v>
      </c>
      <c r="J47" s="42">
        <v>11457</v>
      </c>
      <c r="K47" s="43">
        <v>23256</v>
      </c>
    </row>
    <row r="48" spans="1:11" ht="14" thickBot="1" x14ac:dyDescent="0.2">
      <c r="A48" s="45" t="s">
        <v>42</v>
      </c>
      <c r="B48" s="46">
        <v>1399133.7917229999</v>
      </c>
      <c r="C48" s="46">
        <v>1692330.7232669999</v>
      </c>
      <c r="D48" s="46">
        <v>2109838.2293070001</v>
      </c>
      <c r="E48" s="46">
        <v>2361051.6801939905</v>
      </c>
      <c r="F48" s="46">
        <v>2550054.783543</v>
      </c>
      <c r="G48" s="46">
        <v>3056544.29996</v>
      </c>
      <c r="H48" s="46">
        <v>3662011.0247509996</v>
      </c>
      <c r="I48" s="46">
        <v>4216927.9403711604</v>
      </c>
      <c r="J48" s="46">
        <v>3589099.2092408221</v>
      </c>
      <c r="K48" s="47">
        <v>3946236.1969567798</v>
      </c>
    </row>
    <row r="49" spans="1:11" ht="14" thickTop="1" x14ac:dyDescent="0.15"/>
    <row r="50" spans="1:11" ht="14" thickBot="1" x14ac:dyDescent="0.2">
      <c r="A50" s="49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14" thickTop="1" x14ac:dyDescent="0.15">
      <c r="A51" s="109" t="s">
        <v>149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1"/>
    </row>
    <row r="52" spans="1:11" x14ac:dyDescent="0.15">
      <c r="A52" s="32"/>
      <c r="B52" s="31" t="s">
        <v>97</v>
      </c>
      <c r="C52" s="31" t="s">
        <v>98</v>
      </c>
      <c r="D52" s="31" t="s">
        <v>99</v>
      </c>
      <c r="E52" s="31" t="s">
        <v>100</v>
      </c>
      <c r="F52" s="31" t="s">
        <v>101</v>
      </c>
      <c r="G52" s="31" t="s">
        <v>102</v>
      </c>
      <c r="H52" s="31" t="s">
        <v>103</v>
      </c>
      <c r="I52" s="31" t="s">
        <v>110</v>
      </c>
      <c r="J52" s="31" t="s">
        <v>111</v>
      </c>
      <c r="K52" s="33" t="s">
        <v>112</v>
      </c>
    </row>
    <row r="53" spans="1:11" x14ac:dyDescent="0.15">
      <c r="A53" s="34" t="s">
        <v>66</v>
      </c>
      <c r="K53" s="50"/>
    </row>
    <row r="54" spans="1:11" x14ac:dyDescent="0.15">
      <c r="A54" s="34" t="s">
        <v>43</v>
      </c>
      <c r="B54" s="35">
        <v>99.999999999999986</v>
      </c>
      <c r="C54" s="35">
        <v>99.999999999999986</v>
      </c>
      <c r="D54" s="35">
        <v>100.00000000000001</v>
      </c>
      <c r="E54" s="35">
        <v>100.00000000000001</v>
      </c>
      <c r="F54" s="35">
        <v>100.00000000000001</v>
      </c>
      <c r="G54" s="35">
        <v>100</v>
      </c>
      <c r="H54" s="35">
        <v>100.00000000000003</v>
      </c>
      <c r="I54" s="35">
        <v>100</v>
      </c>
      <c r="J54" s="35">
        <v>99.999999999999986</v>
      </c>
      <c r="K54" s="36">
        <v>100</v>
      </c>
    </row>
    <row r="55" spans="1:11" x14ac:dyDescent="0.15">
      <c r="A55" s="39" t="s">
        <v>44</v>
      </c>
      <c r="B55" s="51">
        <v>78.085465756065844</v>
      </c>
      <c r="C55" s="51">
        <v>74.000876631407579</v>
      </c>
      <c r="D55" s="51">
        <v>65.734385369585979</v>
      </c>
      <c r="E55" s="51">
        <v>60.904570835040779</v>
      </c>
      <c r="F55" s="51">
        <v>46.80075012668091</v>
      </c>
      <c r="G55" s="51">
        <v>38.890121306258891</v>
      </c>
      <c r="H55" s="51">
        <v>52.893801818275548</v>
      </c>
      <c r="I55" s="51">
        <v>53.006502040292077</v>
      </c>
      <c r="J55" s="51">
        <v>55.376639905885568</v>
      </c>
      <c r="K55" s="52">
        <v>59.622854548210114</v>
      </c>
    </row>
    <row r="56" spans="1:11" x14ac:dyDescent="0.15">
      <c r="A56" s="40" t="s">
        <v>45</v>
      </c>
      <c r="B56" s="51">
        <v>47.148196250902103</v>
      </c>
      <c r="C56" s="51">
        <v>44.742453468116636</v>
      </c>
      <c r="D56" s="51">
        <v>44.170780160834809</v>
      </c>
      <c r="E56" s="51">
        <v>46.730563606373821</v>
      </c>
      <c r="F56" s="51">
        <v>32.041573020259477</v>
      </c>
      <c r="G56" s="51">
        <v>26.173197612887485</v>
      </c>
      <c r="H56" s="51">
        <v>29.549525911290868</v>
      </c>
      <c r="I56" s="51">
        <v>29.626590730596661</v>
      </c>
      <c r="J56" s="51">
        <v>39.587548085782402</v>
      </c>
      <c r="K56" s="52">
        <v>42.92124488780965</v>
      </c>
    </row>
    <row r="57" spans="1:11" x14ac:dyDescent="0.15">
      <c r="A57" s="41" t="s">
        <v>24</v>
      </c>
      <c r="B57" s="53">
        <v>3.1576682864856678E-3</v>
      </c>
      <c r="C57" s="53">
        <v>1.4467870265725783E-3</v>
      </c>
      <c r="D57" s="53">
        <v>4.3731122899947256E-4</v>
      </c>
      <c r="E57" s="53">
        <v>2.8175069630683483E-4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4">
        <v>0</v>
      </c>
    </row>
    <row r="58" spans="1:11" x14ac:dyDescent="0.15">
      <c r="A58" s="41" t="s">
        <v>25</v>
      </c>
      <c r="B58" s="53">
        <v>21.949102283970031</v>
      </c>
      <c r="C58" s="53">
        <v>18.324025778742502</v>
      </c>
      <c r="D58" s="53">
        <v>18.911302028136213</v>
      </c>
      <c r="E58" s="53">
        <v>19.054114297658295</v>
      </c>
      <c r="F58" s="53">
        <v>12.526295932952239</v>
      </c>
      <c r="G58" s="53">
        <v>7.7634617994893542</v>
      </c>
      <c r="H58" s="53">
        <v>6.940312191239836</v>
      </c>
      <c r="I58" s="53">
        <v>7.1713329623709754</v>
      </c>
      <c r="J58" s="53">
        <v>9.5818369400110868</v>
      </c>
      <c r="K58" s="54">
        <v>11.154676495593407</v>
      </c>
    </row>
    <row r="59" spans="1:11" x14ac:dyDescent="0.15">
      <c r="A59" s="41" t="s">
        <v>26</v>
      </c>
      <c r="B59" s="53">
        <v>25.195936298645588</v>
      </c>
      <c r="C59" s="53">
        <v>26.416980902347564</v>
      </c>
      <c r="D59" s="53">
        <v>25.259040821469597</v>
      </c>
      <c r="E59" s="53">
        <v>27.67616755801922</v>
      </c>
      <c r="F59" s="53">
        <v>19.515277087307236</v>
      </c>
      <c r="G59" s="53">
        <v>18.409735813398129</v>
      </c>
      <c r="H59" s="53">
        <v>22.609213720051031</v>
      </c>
      <c r="I59" s="53">
        <v>22.455257768225685</v>
      </c>
      <c r="J59" s="53">
        <v>30.005711145771318</v>
      </c>
      <c r="K59" s="54">
        <v>31.766568392216243</v>
      </c>
    </row>
    <row r="60" spans="1:11" x14ac:dyDescent="0.15">
      <c r="A60" s="41" t="s">
        <v>27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4">
        <v>0</v>
      </c>
    </row>
    <row r="61" spans="1:11" x14ac:dyDescent="0.15">
      <c r="A61" s="40" t="s">
        <v>46</v>
      </c>
      <c r="B61" s="51">
        <v>25.885533973927242</v>
      </c>
      <c r="C61" s="51">
        <v>24.67061874815758</v>
      </c>
      <c r="D61" s="51">
        <v>18.896624941307675</v>
      </c>
      <c r="E61" s="51">
        <v>11.677791618335046</v>
      </c>
      <c r="F61" s="51">
        <v>12.629873325252914</v>
      </c>
      <c r="G61" s="51">
        <v>9.8675586223123961</v>
      </c>
      <c r="H61" s="51">
        <v>20.727991270789996</v>
      </c>
      <c r="I61" s="51">
        <v>20.819604377746806</v>
      </c>
      <c r="J61" s="51">
        <v>10.586148836365457</v>
      </c>
      <c r="K61" s="52">
        <v>11.440612252840721</v>
      </c>
    </row>
    <row r="62" spans="1:11" x14ac:dyDescent="0.15">
      <c r="A62" s="41" t="s">
        <v>28</v>
      </c>
      <c r="B62" s="53">
        <v>2.2801136337863954</v>
      </c>
      <c r="C62" s="53">
        <v>2.0321317625238016</v>
      </c>
      <c r="D62" s="53">
        <v>1.6729442117383437</v>
      </c>
      <c r="E62" s="53">
        <v>1.6653675112353459</v>
      </c>
      <c r="F62" s="53">
        <v>1.1493578676004934</v>
      </c>
      <c r="G62" s="53">
        <v>0.73596075883304324</v>
      </c>
      <c r="H62" s="53">
        <v>0.60994027865838774</v>
      </c>
      <c r="I62" s="53">
        <v>0.74767439896795551</v>
      </c>
      <c r="J62" s="53">
        <v>1.0893337510811625</v>
      </c>
      <c r="K62" s="54">
        <v>1.2358703907151107</v>
      </c>
    </row>
    <row r="63" spans="1:11" x14ac:dyDescent="0.15">
      <c r="A63" s="41" t="s">
        <v>29</v>
      </c>
      <c r="B63" s="53">
        <v>23.605420340140846</v>
      </c>
      <c r="C63" s="53">
        <v>22.638486985633779</v>
      </c>
      <c r="D63" s="53">
        <v>17.223680729569331</v>
      </c>
      <c r="E63" s="53">
        <v>10.012424107099701</v>
      </c>
      <c r="F63" s="53">
        <v>11.480515457652421</v>
      </c>
      <c r="G63" s="53">
        <v>9.1315978634793531</v>
      </c>
      <c r="H63" s="53">
        <v>20.118050992131607</v>
      </c>
      <c r="I63" s="53">
        <v>20.071929978778851</v>
      </c>
      <c r="J63" s="53">
        <v>9.4968150852842932</v>
      </c>
      <c r="K63" s="54">
        <v>10.20474186212561</v>
      </c>
    </row>
    <row r="64" spans="1:11" x14ac:dyDescent="0.15">
      <c r="A64" s="40" t="s">
        <v>47</v>
      </c>
      <c r="B64" s="51">
        <v>5.0517355312365053</v>
      </c>
      <c r="C64" s="51">
        <v>4.5878044151333572</v>
      </c>
      <c r="D64" s="51">
        <v>2.6669802674434928</v>
      </c>
      <c r="E64" s="51">
        <v>2.4962156103319058</v>
      </c>
      <c r="F64" s="51">
        <v>2.1293037811685163</v>
      </c>
      <c r="G64" s="51">
        <v>2.849365071059009</v>
      </c>
      <c r="H64" s="51">
        <v>2.6162846361946839</v>
      </c>
      <c r="I64" s="51">
        <v>2.5603069319486123</v>
      </c>
      <c r="J64" s="51">
        <v>5.2029429837377137</v>
      </c>
      <c r="K64" s="52">
        <v>5.260997407559743</v>
      </c>
    </row>
    <row r="65" spans="1:11" x14ac:dyDescent="0.15">
      <c r="A65" s="41" t="s">
        <v>30</v>
      </c>
      <c r="B65" s="53">
        <v>8.8633616556889946E-3</v>
      </c>
      <c r="C65" s="53">
        <v>4.5758562095430883E-3</v>
      </c>
      <c r="D65" s="53">
        <v>3.4130129534112358E-3</v>
      </c>
      <c r="E65" s="53">
        <v>3.2344723162399175E-3</v>
      </c>
      <c r="F65" s="53">
        <v>0</v>
      </c>
      <c r="G65" s="53">
        <v>1.3854635700960201E-3</v>
      </c>
      <c r="H65" s="53">
        <v>0</v>
      </c>
      <c r="I65" s="53">
        <v>0</v>
      </c>
      <c r="J65" s="53">
        <v>4.8082442222445775E-3</v>
      </c>
      <c r="K65" s="54">
        <v>1.3880414551793535E-2</v>
      </c>
    </row>
    <row r="66" spans="1:11" x14ac:dyDescent="0.15">
      <c r="A66" s="41" t="s">
        <v>31</v>
      </c>
      <c r="B66" s="53">
        <v>0.7683064910348375</v>
      </c>
      <c r="C66" s="53">
        <v>0.56383759232989306</v>
      </c>
      <c r="D66" s="53">
        <v>2.335004317690244</v>
      </c>
      <c r="E66" s="53">
        <v>2.2845512167383863</v>
      </c>
      <c r="F66" s="53">
        <v>0.28691401008919426</v>
      </c>
      <c r="G66" s="53">
        <v>0.19992550859933969</v>
      </c>
      <c r="H66" s="53">
        <v>0.21353495541093998</v>
      </c>
      <c r="I66" s="53">
        <v>0.21243920440252212</v>
      </c>
      <c r="J66" s="53">
        <v>0.32410965107827799</v>
      </c>
      <c r="K66" s="54">
        <v>0.41625275361587599</v>
      </c>
    </row>
    <row r="67" spans="1:11" x14ac:dyDescent="0.15">
      <c r="A67" s="41" t="s">
        <v>32</v>
      </c>
      <c r="B67" s="53">
        <v>4.2745656785459785</v>
      </c>
      <c r="C67" s="53">
        <v>4.0193909665939209</v>
      </c>
      <c r="D67" s="53">
        <v>0.32856293679983772</v>
      </c>
      <c r="E67" s="53">
        <v>0.20842992127727958</v>
      </c>
      <c r="F67" s="53">
        <v>1.842389771079322</v>
      </c>
      <c r="G67" s="53">
        <v>2.6480540988895731</v>
      </c>
      <c r="H67" s="53">
        <v>2.4027496807837441</v>
      </c>
      <c r="I67" s="53">
        <v>2.34786772754609</v>
      </c>
      <c r="J67" s="53">
        <v>4.8740250884371914</v>
      </c>
      <c r="K67" s="54">
        <v>4.8308642393920733</v>
      </c>
    </row>
    <row r="68" spans="1:11" x14ac:dyDescent="0.15">
      <c r="A68" s="40" t="s">
        <v>48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2">
        <v>0</v>
      </c>
    </row>
    <row r="69" spans="1:11" x14ac:dyDescent="0.15">
      <c r="A69" s="39" t="s">
        <v>49</v>
      </c>
      <c r="B69" s="51">
        <v>15.08767891604437</v>
      </c>
      <c r="C69" s="51">
        <v>17.458986349935188</v>
      </c>
      <c r="D69" s="51">
        <v>28.305681346881506</v>
      </c>
      <c r="E69" s="51">
        <v>32.365886376098366</v>
      </c>
      <c r="F69" s="51">
        <v>50.340649818271615</v>
      </c>
      <c r="G69" s="51">
        <v>44.971881515971653</v>
      </c>
      <c r="H69" s="51">
        <v>32.802765770956491</v>
      </c>
      <c r="I69" s="51">
        <v>32.842537760099916</v>
      </c>
      <c r="J69" s="51">
        <v>21.403958664720488</v>
      </c>
      <c r="K69" s="52">
        <v>19.272281915889003</v>
      </c>
    </row>
    <row r="70" spans="1:11" x14ac:dyDescent="0.15">
      <c r="A70" s="41" t="s">
        <v>33</v>
      </c>
      <c r="B70" s="53">
        <v>2.6512470072299137</v>
      </c>
      <c r="C70" s="53">
        <v>2.2941730093673121</v>
      </c>
      <c r="D70" s="53">
        <v>1.9493538459357922</v>
      </c>
      <c r="E70" s="53">
        <v>2.3123495447649565</v>
      </c>
      <c r="F70" s="53">
        <v>1.5011171989917933</v>
      </c>
      <c r="G70" s="53">
        <v>1.027132701575143</v>
      </c>
      <c r="H70" s="53">
        <v>1.1117888368810249</v>
      </c>
      <c r="I70" s="53">
        <v>0.99645681674798336</v>
      </c>
      <c r="J70" s="53">
        <v>2.7360522943820818</v>
      </c>
      <c r="K70" s="54">
        <v>2.8278982336478999</v>
      </c>
    </row>
    <row r="71" spans="1:11" x14ac:dyDescent="0.15">
      <c r="A71" s="41" t="s">
        <v>34</v>
      </c>
      <c r="B71" s="53">
        <v>12.351631739391491</v>
      </c>
      <c r="C71" s="53">
        <v>15.099557650248302</v>
      </c>
      <c r="D71" s="53">
        <v>26.310380132325388</v>
      </c>
      <c r="E71" s="53">
        <v>30.009305619365868</v>
      </c>
      <c r="F71" s="53">
        <v>48.839532619279822</v>
      </c>
      <c r="G71" s="53">
        <v>43.944748814396512</v>
      </c>
      <c r="H71" s="53">
        <v>31.690976934075465</v>
      </c>
      <c r="I71" s="53">
        <v>31.84507579502348</v>
      </c>
      <c r="J71" s="53">
        <v>18.613269391699053</v>
      </c>
      <c r="K71" s="54">
        <v>16.293799780247696</v>
      </c>
    </row>
    <row r="72" spans="1:11" x14ac:dyDescent="0.15">
      <c r="A72" s="41" t="s">
        <v>35</v>
      </c>
      <c r="B72" s="53">
        <v>8.4800169422964131E-2</v>
      </c>
      <c r="C72" s="53">
        <v>6.5255690319576093E-2</v>
      </c>
      <c r="D72" s="53">
        <v>4.5947368620325314E-2</v>
      </c>
      <c r="E72" s="53">
        <v>4.4231211967538604E-2</v>
      </c>
      <c r="F72" s="53">
        <v>0</v>
      </c>
      <c r="G72" s="53">
        <v>0</v>
      </c>
      <c r="H72" s="53">
        <v>0</v>
      </c>
      <c r="I72" s="53">
        <v>1.0051483284494885E-3</v>
      </c>
      <c r="J72" s="53">
        <v>4.734985905466748E-2</v>
      </c>
      <c r="K72" s="54">
        <v>0.14845921459205824</v>
      </c>
    </row>
    <row r="73" spans="1:11" x14ac:dyDescent="0.15">
      <c r="A73" s="41" t="s">
        <v>36</v>
      </c>
      <c r="B73" s="53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7.2871195846879021E-3</v>
      </c>
      <c r="K73" s="54">
        <v>2.1246874013497192E-3</v>
      </c>
    </row>
    <row r="74" spans="1:11" x14ac:dyDescent="0.15">
      <c r="A74" s="41" t="s">
        <v>37</v>
      </c>
      <c r="B74" s="53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4">
        <v>0</v>
      </c>
    </row>
    <row r="75" spans="1:11" x14ac:dyDescent="0.15">
      <c r="A75" s="39" t="s">
        <v>50</v>
      </c>
      <c r="B75" s="51">
        <v>0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2">
        <v>0</v>
      </c>
    </row>
    <row r="76" spans="1:11" x14ac:dyDescent="0.15">
      <c r="A76" s="39" t="s">
        <v>51</v>
      </c>
      <c r="B76" s="51">
        <v>6.8268553278897723</v>
      </c>
      <c r="C76" s="51">
        <v>8.5401370186572212</v>
      </c>
      <c r="D76" s="51">
        <v>5.9599332835325196</v>
      </c>
      <c r="E76" s="51">
        <v>6.7295427888608632</v>
      </c>
      <c r="F76" s="51">
        <v>2.858600055047491</v>
      </c>
      <c r="G76" s="51">
        <v>16.137997177769442</v>
      </c>
      <c r="H76" s="51">
        <v>14.303432410767977</v>
      </c>
      <c r="I76" s="51">
        <v>14.150960199608006</v>
      </c>
      <c r="J76" s="51">
        <v>23.219401429393926</v>
      </c>
      <c r="K76" s="52">
        <v>21.104863535900868</v>
      </c>
    </row>
    <row r="77" spans="1:11" x14ac:dyDescent="0.15">
      <c r="A77" s="44" t="s">
        <v>52</v>
      </c>
      <c r="B77" s="53">
        <v>6.8268553278897723</v>
      </c>
      <c r="C77" s="53">
        <v>8.5401370186572212</v>
      </c>
      <c r="D77" s="53">
        <v>5.9599332835325196</v>
      </c>
      <c r="E77" s="53">
        <v>6.7295427888608632</v>
      </c>
      <c r="F77" s="53">
        <v>2.858600055047491</v>
      </c>
      <c r="G77" s="53">
        <v>16.137997177769442</v>
      </c>
      <c r="H77" s="53">
        <v>14.303432410767977</v>
      </c>
      <c r="I77" s="53">
        <v>14.150960199608006</v>
      </c>
      <c r="J77" s="53">
        <v>23.219401429393926</v>
      </c>
      <c r="K77" s="54">
        <v>21.104863535900868</v>
      </c>
    </row>
    <row r="78" spans="1:11" x14ac:dyDescent="0.15">
      <c r="A78" s="44" t="s">
        <v>53</v>
      </c>
      <c r="B78" s="53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4">
        <v>0</v>
      </c>
    </row>
    <row r="79" spans="1:11" x14ac:dyDescent="0.15">
      <c r="A79" s="44" t="s">
        <v>54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4">
        <v>0</v>
      </c>
    </row>
    <row r="80" spans="1:11" x14ac:dyDescent="0.15">
      <c r="A80" s="44" t="s">
        <v>55</v>
      </c>
      <c r="B80" s="53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4">
        <v>0</v>
      </c>
    </row>
    <row r="81" spans="1:11" x14ac:dyDescent="0.15">
      <c r="A81" s="34" t="s">
        <v>56</v>
      </c>
      <c r="B81" s="35">
        <v>100</v>
      </c>
      <c r="C81" s="35">
        <v>100</v>
      </c>
      <c r="D81" s="35">
        <v>100</v>
      </c>
      <c r="E81" s="35">
        <v>100</v>
      </c>
      <c r="F81" s="35">
        <v>100</v>
      </c>
      <c r="G81" s="35">
        <v>100</v>
      </c>
      <c r="H81" s="35">
        <v>100</v>
      </c>
      <c r="I81" s="35">
        <v>100</v>
      </c>
      <c r="J81" s="35">
        <v>100</v>
      </c>
      <c r="K81" s="36">
        <v>100</v>
      </c>
    </row>
    <row r="82" spans="1:11" x14ac:dyDescent="0.15">
      <c r="A82" s="44" t="s">
        <v>65</v>
      </c>
      <c r="B82" s="53">
        <v>2.5464293158349189</v>
      </c>
      <c r="C82" s="53">
        <v>2.8728919400615354</v>
      </c>
      <c r="D82" s="53">
        <v>1.1153149368097508</v>
      </c>
      <c r="E82" s="53">
        <v>1.0373127740784645</v>
      </c>
      <c r="F82" s="53">
        <v>0.92190948542777584</v>
      </c>
      <c r="G82" s="53">
        <v>0.88682625105631041</v>
      </c>
      <c r="H82" s="53">
        <v>0.7580167164486239</v>
      </c>
      <c r="I82" s="53">
        <v>0.6025497122552238</v>
      </c>
      <c r="J82" s="53">
        <v>0.51024221972236627</v>
      </c>
      <c r="K82" s="54">
        <v>4.1950880081772279</v>
      </c>
    </row>
    <row r="83" spans="1:11" x14ac:dyDescent="0.15">
      <c r="A83" s="44" t="s">
        <v>38</v>
      </c>
      <c r="B83" s="53">
        <v>7.365205343214118</v>
      </c>
      <c r="C83" s="53">
        <v>8.0681349253504475</v>
      </c>
      <c r="D83" s="53">
        <v>8.6000940987525496</v>
      </c>
      <c r="E83" s="53">
        <v>7.0931136060892133</v>
      </c>
      <c r="F83" s="53">
        <v>6.5290776595615458</v>
      </c>
      <c r="G83" s="53">
        <v>6.3664616884917287</v>
      </c>
      <c r="H83" s="53">
        <v>22.809151506386595</v>
      </c>
      <c r="I83" s="53">
        <v>27.663085279056766</v>
      </c>
      <c r="J83" s="53">
        <v>21.132702586385388</v>
      </c>
      <c r="K83" s="54">
        <v>18.315108738545241</v>
      </c>
    </row>
    <row r="84" spans="1:11" x14ac:dyDescent="0.15">
      <c r="A84" s="44" t="s">
        <v>39</v>
      </c>
      <c r="B84" s="53">
        <v>50.029097366222487</v>
      </c>
      <c r="C84" s="53">
        <v>64.289654796466181</v>
      </c>
      <c r="D84" s="53">
        <v>72.360114949475161</v>
      </c>
      <c r="E84" s="53">
        <v>73.918852204944656</v>
      </c>
      <c r="F84" s="53">
        <v>73.88654435556009</v>
      </c>
      <c r="G84" s="53">
        <v>52.098636541804701</v>
      </c>
      <c r="H84" s="53">
        <v>28.699020593802061</v>
      </c>
      <c r="I84" s="53">
        <v>23.569763207194914</v>
      </c>
      <c r="J84" s="53">
        <v>25.882841412183112</v>
      </c>
      <c r="K84" s="54">
        <v>25.078160405115963</v>
      </c>
    </row>
    <row r="85" spans="1:11" x14ac:dyDescent="0.15">
      <c r="A85" s="44" t="s">
        <v>40</v>
      </c>
      <c r="B85" s="53">
        <v>35.087191444807388</v>
      </c>
      <c r="C85" s="53">
        <v>18.346454702040361</v>
      </c>
      <c r="D85" s="53">
        <v>8.1131544646052927</v>
      </c>
      <c r="E85" s="53">
        <v>7.6414062403658018</v>
      </c>
      <c r="F85" s="53">
        <v>8.4773439110995223</v>
      </c>
      <c r="G85" s="53">
        <v>28.729736299445584</v>
      </c>
      <c r="H85" s="53">
        <v>7.6831068276088157</v>
      </c>
      <c r="I85" s="53">
        <v>10.817799768658393</v>
      </c>
      <c r="J85" s="53">
        <v>15.317182265970361</v>
      </c>
      <c r="K85" s="54">
        <v>13.813935716499348</v>
      </c>
    </row>
    <row r="86" spans="1:11" x14ac:dyDescent="0.15">
      <c r="A86" s="44" t="s">
        <v>63</v>
      </c>
      <c r="B86" s="53">
        <v>1.2407869191243874</v>
      </c>
      <c r="C86" s="53">
        <v>2.047027382563031</v>
      </c>
      <c r="D86" s="53">
        <v>4.5278182585140154</v>
      </c>
      <c r="E86" s="53">
        <v>4.9362576055018614</v>
      </c>
      <c r="F86" s="53">
        <v>4.946100157529389</v>
      </c>
      <c r="G86" s="53">
        <v>6.1304388214731604</v>
      </c>
      <c r="H86" s="53">
        <v>34.208580855878189</v>
      </c>
      <c r="I86" s="53">
        <v>32.444960645073401</v>
      </c>
      <c r="J86" s="53">
        <v>32.581041518386286</v>
      </c>
      <c r="K86" s="54">
        <v>33.738309138415701</v>
      </c>
    </row>
    <row r="87" spans="1:11" x14ac:dyDescent="0.15">
      <c r="A87" s="44" t="s">
        <v>62</v>
      </c>
      <c r="B87" s="53">
        <v>0</v>
      </c>
      <c r="C87" s="53">
        <v>0.13323559804946339</v>
      </c>
      <c r="D87" s="53">
        <v>0.14041498024011997</v>
      </c>
      <c r="E87" s="53">
        <v>9.7989683557310581E-2</v>
      </c>
      <c r="F87" s="53">
        <v>4.5631149046074911E-2</v>
      </c>
      <c r="G87" s="53">
        <v>0.13856450790227257</v>
      </c>
      <c r="H87" s="53">
        <v>8.8132839583967199E-2</v>
      </c>
      <c r="I87" s="53">
        <v>0.11626155921071835</v>
      </c>
      <c r="J87" s="53">
        <v>0.12506723574842976</v>
      </c>
      <c r="K87" s="54">
        <v>0.2086831725840638</v>
      </c>
    </row>
    <row r="88" spans="1:11" x14ac:dyDescent="0.15">
      <c r="A88" s="44" t="s">
        <v>61</v>
      </c>
      <c r="B88" s="53">
        <v>5.0768119059935404E-2</v>
      </c>
      <c r="C88" s="53">
        <v>1.4997105068796231E-2</v>
      </c>
      <c r="D88" s="53">
        <v>3.5667806955028865E-2</v>
      </c>
      <c r="E88" s="53">
        <v>7.7289264717458103E-2</v>
      </c>
      <c r="F88" s="53">
        <v>9.0633769868374681E-2</v>
      </c>
      <c r="G88" s="53">
        <v>0.26620762316531327</v>
      </c>
      <c r="H88" s="53">
        <v>3.9204293858781832E-2</v>
      </c>
      <c r="I88" s="53">
        <v>4.5992461637841299E-2</v>
      </c>
      <c r="J88" s="53">
        <v>0.11573213835059505</v>
      </c>
      <c r="K88" s="54">
        <v>0.15405248714361949</v>
      </c>
    </row>
    <row r="89" spans="1:11" x14ac:dyDescent="0.15">
      <c r="A89" s="44" t="s">
        <v>41</v>
      </c>
      <c r="B89" s="53">
        <v>3.6805214917367532</v>
      </c>
      <c r="C89" s="53">
        <v>4.2276035504002012</v>
      </c>
      <c r="D89" s="53">
        <v>5.1074205046480934</v>
      </c>
      <c r="E89" s="53">
        <v>5.1977786207452512</v>
      </c>
      <c r="F89" s="53">
        <v>5.1027595119072169</v>
      </c>
      <c r="G89" s="53">
        <v>5.3831282666609273</v>
      </c>
      <c r="H89" s="53">
        <v>5.7147863664329508</v>
      </c>
      <c r="I89" s="53">
        <v>4.7395873669127386</v>
      </c>
      <c r="J89" s="53">
        <v>4.3351906232534461</v>
      </c>
      <c r="K89" s="54">
        <v>4.4966623335188594</v>
      </c>
    </row>
    <row r="90" spans="1:11" x14ac:dyDescent="0.15">
      <c r="A90" s="34" t="s">
        <v>57</v>
      </c>
      <c r="B90" s="35">
        <v>100</v>
      </c>
      <c r="C90" s="35">
        <v>100</v>
      </c>
      <c r="D90" s="35">
        <v>100</v>
      </c>
      <c r="E90" s="35">
        <v>100</v>
      </c>
      <c r="F90" s="35">
        <v>100</v>
      </c>
      <c r="G90" s="35">
        <v>100</v>
      </c>
      <c r="H90" s="35">
        <v>100</v>
      </c>
      <c r="I90" s="35">
        <v>100</v>
      </c>
      <c r="J90" s="35">
        <v>100</v>
      </c>
      <c r="K90" s="36">
        <v>100</v>
      </c>
    </row>
    <row r="91" spans="1:11" x14ac:dyDescent="0.15">
      <c r="A91" s="44" t="s">
        <v>64</v>
      </c>
      <c r="B91" s="53">
        <v>3.7078314267952543</v>
      </c>
      <c r="C91" s="53">
        <v>4.6433421329818998</v>
      </c>
      <c r="D91" s="53">
        <v>5.738834669015989</v>
      </c>
      <c r="E91" s="53">
        <v>5.4187807730590052</v>
      </c>
      <c r="F91" s="53">
        <v>4.1689264354970303</v>
      </c>
      <c r="G91" s="53">
        <v>3.8775739820136677</v>
      </c>
      <c r="H91" s="53">
        <v>3.1938414372961765</v>
      </c>
      <c r="I91" s="53">
        <v>6.4627792160850639</v>
      </c>
      <c r="J91" s="53">
        <v>6.730727156827558</v>
      </c>
      <c r="K91" s="54">
        <v>11.608731238364532</v>
      </c>
    </row>
    <row r="92" spans="1:11" x14ac:dyDescent="0.15">
      <c r="A92" s="44" t="s">
        <v>38</v>
      </c>
      <c r="B92" s="53">
        <v>80.514139463954407</v>
      </c>
      <c r="C92" s="53">
        <v>74.447409067958588</v>
      </c>
      <c r="D92" s="53">
        <v>68.930756482846675</v>
      </c>
      <c r="E92" s="53">
        <v>68.596967534625975</v>
      </c>
      <c r="F92" s="53">
        <v>44.465353597389203</v>
      </c>
      <c r="G92" s="53">
        <v>42.557504180035444</v>
      </c>
      <c r="H92" s="53">
        <v>41.548542447561353</v>
      </c>
      <c r="I92" s="53">
        <v>40.426319364762527</v>
      </c>
      <c r="J92" s="53">
        <v>53.933253674061355</v>
      </c>
      <c r="K92" s="54">
        <v>52.496064891904616</v>
      </c>
    </row>
    <row r="93" spans="1:11" x14ac:dyDescent="0.15">
      <c r="A93" s="44" t="s">
        <v>39</v>
      </c>
      <c r="B93" s="53">
        <v>2.9836940173422466</v>
      </c>
      <c r="C93" s="53">
        <v>6.0878885497940241</v>
      </c>
      <c r="D93" s="53">
        <v>1.3412628017325858</v>
      </c>
      <c r="E93" s="53">
        <v>3.0235431292657635</v>
      </c>
      <c r="F93" s="53">
        <v>10.064077787845118</v>
      </c>
      <c r="G93" s="53">
        <v>7.970236704621704</v>
      </c>
      <c r="H93" s="53">
        <v>8.0275143749511528</v>
      </c>
      <c r="I93" s="53">
        <v>9.3324227131533117</v>
      </c>
      <c r="J93" s="53">
        <v>10.911438495770245</v>
      </c>
      <c r="K93" s="54">
        <v>12.159660119232241</v>
      </c>
    </row>
    <row r="94" spans="1:11" x14ac:dyDescent="0.15">
      <c r="A94" s="44" t="s">
        <v>40</v>
      </c>
      <c r="B94" s="53">
        <v>4.6090921483139153</v>
      </c>
      <c r="C94" s="53">
        <v>3.3026565589959507</v>
      </c>
      <c r="D94" s="53">
        <v>8.6765170030374517</v>
      </c>
      <c r="E94" s="53">
        <v>7.0159496410593061</v>
      </c>
      <c r="F94" s="53">
        <v>18.714208751445767</v>
      </c>
      <c r="G94" s="53">
        <v>26.264295213587456</v>
      </c>
      <c r="H94" s="53">
        <v>26.192756791902095</v>
      </c>
      <c r="I94" s="53">
        <v>24.743393697553088</v>
      </c>
      <c r="J94" s="53">
        <v>8.8986208187476894</v>
      </c>
      <c r="K94" s="54">
        <v>9.8150567137202831</v>
      </c>
    </row>
    <row r="95" spans="1:11" x14ac:dyDescent="0.15">
      <c r="A95" s="44" t="s">
        <v>63</v>
      </c>
      <c r="B95" s="53">
        <v>-6.6240829591895672E-2</v>
      </c>
      <c r="C95" s="53">
        <v>2.3339824116633809E-2</v>
      </c>
      <c r="D95" s="53">
        <v>3.2781732222157405E-2</v>
      </c>
      <c r="E95" s="53">
        <v>9.8243758109712118E-3</v>
      </c>
      <c r="F95" s="53">
        <v>0.13169769283489657</v>
      </c>
      <c r="G95" s="53">
        <v>0</v>
      </c>
      <c r="H95" s="53">
        <v>0</v>
      </c>
      <c r="I95" s="53">
        <v>-5.8376904280197893E-2</v>
      </c>
      <c r="J95" s="53">
        <v>0</v>
      </c>
      <c r="K95" s="54">
        <v>0</v>
      </c>
    </row>
    <row r="96" spans="1:11" x14ac:dyDescent="0.15">
      <c r="A96" s="44" t="s">
        <v>62</v>
      </c>
      <c r="B96" s="53">
        <v>0.51963317926940578</v>
      </c>
      <c r="C96" s="53">
        <v>9.029004870684039E-2</v>
      </c>
      <c r="D96" s="53">
        <v>9.887766010740863E-2</v>
      </c>
      <c r="E96" s="53">
        <v>0.19823802785283304</v>
      </c>
      <c r="F96" s="53">
        <v>9.9121031227481975</v>
      </c>
      <c r="G96" s="53">
        <v>6.6890439321399917</v>
      </c>
      <c r="H96" s="53">
        <v>7.7620412191117438</v>
      </c>
      <c r="I96" s="53">
        <v>6.4581446610833817</v>
      </c>
      <c r="J96" s="53">
        <v>8.230822294872624</v>
      </c>
      <c r="K96" s="54">
        <v>1.9499110774255417</v>
      </c>
    </row>
    <row r="97" spans="1:11" x14ac:dyDescent="0.15">
      <c r="A97" s="44" t="s">
        <v>61</v>
      </c>
      <c r="B97" s="53">
        <v>4.533517089847975E-2</v>
      </c>
      <c r="C97" s="53">
        <v>9.4070733814200669E-2</v>
      </c>
      <c r="D97" s="53">
        <v>8.0740832724995021E-2</v>
      </c>
      <c r="E97" s="53">
        <v>0.18243059257429384</v>
      </c>
      <c r="F97" s="53">
        <v>0.24250548149310738</v>
      </c>
      <c r="G97" s="53">
        <v>7.6849292099411021E-2</v>
      </c>
      <c r="H97" s="53">
        <v>0.11758552420123622</v>
      </c>
      <c r="I97" s="53">
        <v>0.1203587420824056</v>
      </c>
      <c r="J97" s="53">
        <v>3.5941222272712091E-2</v>
      </c>
      <c r="K97" s="54">
        <v>7.0131820569929559E-2</v>
      </c>
    </row>
    <row r="98" spans="1:11" ht="14" thickBot="1" x14ac:dyDescent="0.2">
      <c r="A98" s="45" t="s">
        <v>42</v>
      </c>
      <c r="B98" s="55">
        <v>7.6865154230181902</v>
      </c>
      <c r="C98" s="55">
        <v>11.311003083631858</v>
      </c>
      <c r="D98" s="55">
        <v>15.100228818312711</v>
      </c>
      <c r="E98" s="55">
        <v>15.554265925751853</v>
      </c>
      <c r="F98" s="55">
        <v>12.301127130746677</v>
      </c>
      <c r="G98" s="55">
        <v>12.564496695502317</v>
      </c>
      <c r="H98" s="55">
        <v>13.15771820497624</v>
      </c>
      <c r="I98" s="55">
        <v>12.514958509560408</v>
      </c>
      <c r="J98" s="55">
        <v>11.259196337447811</v>
      </c>
      <c r="K98" s="56">
        <v>11.900444138782856</v>
      </c>
    </row>
    <row r="99" spans="1:11" ht="14" thickTop="1" x14ac:dyDescent="0.15"/>
  </sheetData>
  <mergeCells count="2">
    <mergeCell ref="A1:K1"/>
    <mergeCell ref="A51:K51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abSelected="1" topLeftCell="A25" workbookViewId="0">
      <selection activeCell="N18" sqref="N18"/>
    </sheetView>
  </sheetViews>
  <sheetFormatPr baseColWidth="10" defaultColWidth="8.83203125" defaultRowHeight="15" x14ac:dyDescent="0.2"/>
  <cols>
    <col min="1" max="1" width="43.5" customWidth="1"/>
    <col min="2" max="2" width="10.5" bestFit="1" customWidth="1"/>
    <col min="3" max="3" width="11.5" customWidth="1"/>
    <col min="4" max="4" width="12.33203125" customWidth="1"/>
    <col min="5" max="5" width="12.1640625" customWidth="1"/>
    <col min="6" max="7" width="12.5" customWidth="1"/>
    <col min="8" max="8" width="12.33203125" customWidth="1"/>
    <col min="9" max="9" width="12.1640625" customWidth="1"/>
    <col min="10" max="10" width="11.5" customWidth="1"/>
    <col min="11" max="11" width="12.5" customWidth="1"/>
  </cols>
  <sheetData>
    <row r="1" spans="1:11" ht="16" thickTop="1" x14ac:dyDescent="0.2">
      <c r="A1" s="103" t="s">
        <v>109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x14ac:dyDescent="0.2">
      <c r="A2" s="24"/>
      <c r="B2" s="19" t="s">
        <v>97</v>
      </c>
      <c r="C2" s="19" t="s">
        <v>98</v>
      </c>
      <c r="D2" s="19" t="s">
        <v>99</v>
      </c>
      <c r="E2" s="19" t="s">
        <v>100</v>
      </c>
      <c r="F2" s="19" t="s">
        <v>101</v>
      </c>
      <c r="G2" s="19" t="s">
        <v>102</v>
      </c>
      <c r="H2" s="19" t="s">
        <v>103</v>
      </c>
      <c r="I2" s="19" t="s">
        <v>110</v>
      </c>
      <c r="J2" s="19" t="s">
        <v>111</v>
      </c>
      <c r="K2" s="20" t="s">
        <v>112</v>
      </c>
    </row>
    <row r="3" spans="1:11" x14ac:dyDescent="0.2">
      <c r="A3" s="57" t="s">
        <v>106</v>
      </c>
      <c r="B3" s="10">
        <v>659751.24613100011</v>
      </c>
      <c r="C3" s="10">
        <v>630786.445817</v>
      </c>
      <c r="D3" s="10">
        <v>833849.82385800011</v>
      </c>
      <c r="E3" s="10">
        <v>1306229.1090820001</v>
      </c>
      <c r="F3" s="10">
        <v>826799.16558000003</v>
      </c>
      <c r="G3" s="10">
        <v>2635310.8998749997</v>
      </c>
      <c r="H3" s="10">
        <v>3234185.1641739998</v>
      </c>
      <c r="I3" s="10">
        <v>1381020.5307519999</v>
      </c>
      <c r="J3" s="10">
        <v>1532468.2208646899</v>
      </c>
      <c r="K3" s="25">
        <v>351597.84482859995</v>
      </c>
    </row>
    <row r="4" spans="1:11" x14ac:dyDescent="0.2">
      <c r="A4" s="57" t="s">
        <v>58</v>
      </c>
      <c r="B4" s="10">
        <v>419074.82102199999</v>
      </c>
      <c r="C4" s="10">
        <v>254460.06740799997</v>
      </c>
      <c r="D4" s="10">
        <v>318005.15894600004</v>
      </c>
      <c r="E4" s="10">
        <v>355503.18429000006</v>
      </c>
      <c r="F4" s="10">
        <v>255245.463009</v>
      </c>
      <c r="G4" s="10">
        <v>303152.92085500003</v>
      </c>
      <c r="H4" s="10">
        <v>260268.29473199998</v>
      </c>
      <c r="I4" s="10">
        <v>222186.51382841487</v>
      </c>
      <c r="J4" s="10">
        <v>280245.27345799998</v>
      </c>
      <c r="K4" s="25">
        <v>289714.63876399997</v>
      </c>
    </row>
    <row r="5" spans="1:11" x14ac:dyDescent="0.2">
      <c r="A5" s="58" t="s">
        <v>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21">
        <v>0</v>
      </c>
    </row>
    <row r="6" spans="1:11" x14ac:dyDescent="0.2">
      <c r="A6" s="58" t="s">
        <v>1</v>
      </c>
      <c r="B6" s="9">
        <v>4427.1190219999999</v>
      </c>
      <c r="C6" s="9">
        <v>10047.193408000001</v>
      </c>
      <c r="D6" s="9">
        <v>13004.489946</v>
      </c>
      <c r="E6" s="9">
        <v>16512.656289999999</v>
      </c>
      <c r="F6" s="9">
        <v>18337.722009000001</v>
      </c>
      <c r="G6" s="9">
        <v>8979.1299280000003</v>
      </c>
      <c r="H6" s="9">
        <v>3974.5329019999999</v>
      </c>
      <c r="I6" s="9">
        <v>11269.149658101245</v>
      </c>
      <c r="J6" s="9">
        <v>7921.6734580000011</v>
      </c>
      <c r="K6" s="21">
        <v>58008.632764000009</v>
      </c>
    </row>
    <row r="7" spans="1:11" x14ac:dyDescent="0.2">
      <c r="A7" s="58" t="s">
        <v>2</v>
      </c>
      <c r="B7" s="9">
        <v>414647.70199999999</v>
      </c>
      <c r="C7" s="9">
        <v>244412.87399999998</v>
      </c>
      <c r="D7" s="9">
        <v>305000.66899999999</v>
      </c>
      <c r="E7" s="9">
        <v>338990.52800000005</v>
      </c>
      <c r="F7" s="9">
        <v>236907.74100000001</v>
      </c>
      <c r="G7" s="9">
        <v>294173.79092699999</v>
      </c>
      <c r="H7" s="9">
        <v>256293.76182999997</v>
      </c>
      <c r="I7" s="9">
        <v>210917.36417031364</v>
      </c>
      <c r="J7" s="9">
        <v>272323.59999999998</v>
      </c>
      <c r="K7" s="21">
        <v>231706.00599999999</v>
      </c>
    </row>
    <row r="8" spans="1:11" x14ac:dyDescent="0.2">
      <c r="A8" s="57" t="s">
        <v>3</v>
      </c>
      <c r="B8" s="10">
        <v>43892.040207999991</v>
      </c>
      <c r="C8" s="10">
        <v>73970.959705999994</v>
      </c>
      <c r="D8" s="10">
        <v>76048.901033000002</v>
      </c>
      <c r="E8" s="10">
        <v>72974.452588</v>
      </c>
      <c r="F8" s="10">
        <v>121549.77681299999</v>
      </c>
      <c r="G8" s="10">
        <v>111582.63527299999</v>
      </c>
      <c r="H8" s="10">
        <v>2028679.4841770001</v>
      </c>
      <c r="I8" s="10">
        <v>301661.71063394885</v>
      </c>
      <c r="J8" s="10">
        <v>576087.17504257965</v>
      </c>
      <c r="K8" s="25">
        <v>139960.49446799999</v>
      </c>
    </row>
    <row r="9" spans="1:11" x14ac:dyDescent="0.2">
      <c r="A9" s="58" t="s">
        <v>4</v>
      </c>
      <c r="B9" s="9">
        <v>11653.513363000002</v>
      </c>
      <c r="C9" s="9">
        <v>17852.422366999999</v>
      </c>
      <c r="D9" s="9">
        <v>15492.160215999998</v>
      </c>
      <c r="E9" s="9">
        <v>17863.932932000003</v>
      </c>
      <c r="F9" s="9">
        <v>24586.897860999998</v>
      </c>
      <c r="G9" s="9">
        <v>20971.411279999997</v>
      </c>
      <c r="H9" s="9">
        <v>18322.891054</v>
      </c>
      <c r="I9" s="9">
        <v>168289.9496087805</v>
      </c>
      <c r="J9" s="9">
        <v>496964.61925457575</v>
      </c>
      <c r="K9" s="21">
        <v>57811.922900999998</v>
      </c>
    </row>
    <row r="10" spans="1:11" x14ac:dyDescent="0.2">
      <c r="A10" s="58" t="s">
        <v>5</v>
      </c>
      <c r="B10" s="9">
        <v>22221.464077999994</v>
      </c>
      <c r="C10" s="9">
        <v>44143.124987999996</v>
      </c>
      <c r="D10" s="9">
        <v>42481.308872000009</v>
      </c>
      <c r="E10" s="9">
        <v>38777.556829000008</v>
      </c>
      <c r="F10" s="9">
        <v>73861.552289000014</v>
      </c>
      <c r="G10" s="9">
        <v>66400.130384999997</v>
      </c>
      <c r="H10" s="9">
        <v>1980935.5064179997</v>
      </c>
      <c r="I10" s="9">
        <v>102050.89571900001</v>
      </c>
      <c r="J10" s="9">
        <v>54297.568937413991</v>
      </c>
      <c r="K10" s="21">
        <v>52746.281339000008</v>
      </c>
    </row>
    <row r="11" spans="1:11" x14ac:dyDescent="0.2">
      <c r="A11" s="59" t="s">
        <v>59</v>
      </c>
      <c r="B11" s="9">
        <v>10017.062766999999</v>
      </c>
      <c r="C11" s="9">
        <v>11975.412350999999</v>
      </c>
      <c r="D11" s="9">
        <v>18075.431944999997</v>
      </c>
      <c r="E11" s="9">
        <v>16332.962827000003</v>
      </c>
      <c r="F11" s="9">
        <v>23101.326663</v>
      </c>
      <c r="G11" s="9">
        <v>24211.093607999999</v>
      </c>
      <c r="H11" s="9">
        <v>29421.086705000002</v>
      </c>
      <c r="I11" s="9">
        <v>31320.865306168336</v>
      </c>
      <c r="J11" s="9">
        <v>24824.986850589892</v>
      </c>
      <c r="K11" s="21">
        <v>29402.290227999998</v>
      </c>
    </row>
    <row r="12" spans="1:11" x14ac:dyDescent="0.2">
      <c r="A12" s="57" t="s">
        <v>6</v>
      </c>
      <c r="B12" s="10">
        <v>39618.228866999998</v>
      </c>
      <c r="C12" s="10">
        <v>17054.106198000001</v>
      </c>
      <c r="D12" s="10">
        <v>9338.5202819999995</v>
      </c>
      <c r="E12" s="10">
        <v>4445.997327</v>
      </c>
      <c r="F12" s="10">
        <v>50888.677251999994</v>
      </c>
      <c r="G12" s="10">
        <v>37958.756280000001</v>
      </c>
      <c r="H12" s="10">
        <v>14563.101961</v>
      </c>
      <c r="I12" s="10">
        <v>10708.242232000001</v>
      </c>
      <c r="J12" s="10">
        <v>104428.1690802034</v>
      </c>
      <c r="K12" s="25">
        <v>97944.544476999989</v>
      </c>
    </row>
    <row r="13" spans="1:11" x14ac:dyDescent="0.2">
      <c r="A13" s="59" t="s">
        <v>107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">
        <v>0</v>
      </c>
      <c r="I13" s="10">
        <v>0</v>
      </c>
      <c r="J13" s="10">
        <v>0</v>
      </c>
      <c r="K13" s="25">
        <v>0</v>
      </c>
    </row>
    <row r="14" spans="1:11" x14ac:dyDescent="0.2">
      <c r="A14" s="59" t="s">
        <v>104</v>
      </c>
      <c r="B14" s="9">
        <v>22769.061866999997</v>
      </c>
      <c r="C14" s="9">
        <v>5446.1541980000011</v>
      </c>
      <c r="D14" s="9">
        <v>5528.1372819999997</v>
      </c>
      <c r="E14" s="9">
        <v>4445.997327</v>
      </c>
      <c r="F14" s="9">
        <v>21043.023251999999</v>
      </c>
      <c r="G14" s="9">
        <v>16173.791279999999</v>
      </c>
      <c r="H14" s="9">
        <v>14557.875085</v>
      </c>
      <c r="I14" s="9">
        <v>10222.002232000001</v>
      </c>
      <c r="J14" s="9">
        <v>23182.827080203395</v>
      </c>
      <c r="K14" s="21">
        <v>51316.242476999993</v>
      </c>
    </row>
    <row r="15" spans="1:11" x14ac:dyDescent="0.2">
      <c r="A15" s="59" t="s">
        <v>8</v>
      </c>
      <c r="B15" s="9">
        <v>16849.167000000001</v>
      </c>
      <c r="C15" s="9">
        <v>11607.951999999999</v>
      </c>
      <c r="D15" s="9">
        <v>3810.3829999999998</v>
      </c>
      <c r="E15" s="9">
        <v>0</v>
      </c>
      <c r="F15" s="9">
        <v>29845.653999999999</v>
      </c>
      <c r="G15" s="9">
        <v>21784.965</v>
      </c>
      <c r="H15" s="9">
        <v>5.2268759999999999</v>
      </c>
      <c r="I15" s="9">
        <v>486.24</v>
      </c>
      <c r="J15" s="9">
        <v>81245.342000000004</v>
      </c>
      <c r="K15" s="21">
        <v>46628.302000000003</v>
      </c>
    </row>
    <row r="16" spans="1:11" x14ac:dyDescent="0.2">
      <c r="A16" s="64" t="s">
        <v>9</v>
      </c>
      <c r="B16" s="10">
        <v>157083.527237</v>
      </c>
      <c r="C16" s="10">
        <v>281448.31940400001</v>
      </c>
      <c r="D16" s="10">
        <v>430116.82659700001</v>
      </c>
      <c r="E16" s="10">
        <v>872010.455877</v>
      </c>
      <c r="F16" s="10">
        <v>398744.73450599995</v>
      </c>
      <c r="G16" s="10">
        <v>2180613.9629899999</v>
      </c>
      <c r="H16" s="10">
        <v>928723.68330399983</v>
      </c>
      <c r="I16" s="10">
        <v>846460.67576963641</v>
      </c>
      <c r="J16" s="10">
        <v>569113.24898490694</v>
      </c>
      <c r="K16" s="25">
        <v>-180796.54664240003</v>
      </c>
    </row>
    <row r="17" spans="1:11" s="18" customFormat="1" x14ac:dyDescent="0.2">
      <c r="A17" s="60" t="s">
        <v>10</v>
      </c>
      <c r="B17" s="61">
        <v>14396.211832999999</v>
      </c>
      <c r="C17" s="61">
        <v>-3399.4880410000005</v>
      </c>
      <c r="D17" s="61">
        <v>11684.030596000001</v>
      </c>
      <c r="E17" s="61">
        <v>29362.884971000003</v>
      </c>
      <c r="F17" s="61">
        <v>-6868.0567379999993</v>
      </c>
      <c r="G17" s="61">
        <v>12612.273213</v>
      </c>
      <c r="H17" s="61">
        <v>30310.802771999999</v>
      </c>
      <c r="I17" s="61">
        <v>-36984.957284000004</v>
      </c>
      <c r="J17" s="61">
        <v>-11446.285317939995</v>
      </c>
      <c r="K17" s="62">
        <v>16285.504852</v>
      </c>
    </row>
    <row r="18" spans="1:11" x14ac:dyDescent="0.2">
      <c r="A18" s="58" t="s">
        <v>11</v>
      </c>
      <c r="B18" s="9">
        <v>142687.31540399999</v>
      </c>
      <c r="C18" s="9">
        <v>284847.80744499998</v>
      </c>
      <c r="D18" s="9">
        <v>418432.79600099998</v>
      </c>
      <c r="E18" s="9">
        <v>842647.57090599998</v>
      </c>
      <c r="F18" s="9">
        <v>405612.79124399996</v>
      </c>
      <c r="G18" s="9">
        <v>2168001.6897769999</v>
      </c>
      <c r="H18" s="9">
        <v>898412.88053199986</v>
      </c>
      <c r="I18" s="9">
        <v>883445.63305363641</v>
      </c>
      <c r="J18" s="9">
        <v>580559.53430284688</v>
      </c>
      <c r="K18" s="21">
        <v>-197082.05149440005</v>
      </c>
    </row>
    <row r="19" spans="1:11" x14ac:dyDescent="0.2">
      <c r="A19" s="58" t="s">
        <v>12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21">
        <v>0</v>
      </c>
    </row>
    <row r="20" spans="1:11" x14ac:dyDescent="0.2">
      <c r="A20" s="58" t="s">
        <v>13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21">
        <v>0</v>
      </c>
    </row>
    <row r="21" spans="1:11" x14ac:dyDescent="0.2">
      <c r="A21" s="57" t="s">
        <v>14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25">
        <v>0</v>
      </c>
    </row>
    <row r="22" spans="1:11" x14ac:dyDescent="0.2">
      <c r="A22" s="57" t="s">
        <v>15</v>
      </c>
      <c r="B22" s="10">
        <v>82.628797000000006</v>
      </c>
      <c r="C22" s="10">
        <v>3852.993101</v>
      </c>
      <c r="D22" s="10">
        <v>340.41699999999997</v>
      </c>
      <c r="E22" s="10">
        <v>1295.019</v>
      </c>
      <c r="F22" s="10">
        <v>370.51400000000001</v>
      </c>
      <c r="G22" s="10">
        <v>2002.6244769999998</v>
      </c>
      <c r="H22" s="10">
        <v>1950.6</v>
      </c>
      <c r="I22" s="10">
        <v>3.3882880000000002</v>
      </c>
      <c r="J22" s="10">
        <v>2594.3542990000001</v>
      </c>
      <c r="K22" s="25">
        <v>4774.7137620000003</v>
      </c>
    </row>
    <row r="23" spans="1:11" x14ac:dyDescent="0.2">
      <c r="A23" s="58" t="s">
        <v>16</v>
      </c>
      <c r="B23" s="9">
        <v>82.628797000000006</v>
      </c>
      <c r="C23" s="9">
        <v>3852.993101</v>
      </c>
      <c r="D23" s="9">
        <v>340.41699999999997</v>
      </c>
      <c r="E23" s="9">
        <v>1295.019</v>
      </c>
      <c r="F23" s="9">
        <v>370.51400000000001</v>
      </c>
      <c r="G23" s="9">
        <v>2002.6244769999998</v>
      </c>
      <c r="H23" s="9">
        <v>1950.6</v>
      </c>
      <c r="I23" s="9">
        <v>3.3882880000000002</v>
      </c>
      <c r="J23" s="9">
        <v>2594.3542990000001</v>
      </c>
      <c r="K23" s="21">
        <v>4774.7137620000003</v>
      </c>
    </row>
    <row r="24" spans="1:11" x14ac:dyDescent="0.2">
      <c r="A24" s="58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21">
        <v>0</v>
      </c>
    </row>
    <row r="25" spans="1:11" x14ac:dyDescent="0.2">
      <c r="A25" s="58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21">
        <v>0</v>
      </c>
    </row>
    <row r="26" spans="1:11" ht="16" thickBot="1" x14ac:dyDescent="0.25">
      <c r="A26" s="6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3">
        <v>0</v>
      </c>
    </row>
    <row r="27" spans="1:11" ht="16" thickTop="1" x14ac:dyDescent="0.2"/>
    <row r="28" spans="1:11" ht="16" thickBot="1" x14ac:dyDescent="0.25"/>
    <row r="29" spans="1:11" ht="16" thickTop="1" x14ac:dyDescent="0.2">
      <c r="A29" s="103" t="s">
        <v>108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5"/>
    </row>
    <row r="30" spans="1:11" x14ac:dyDescent="0.2">
      <c r="A30" s="24"/>
      <c r="B30" s="19" t="s">
        <v>97</v>
      </c>
      <c r="C30" s="19" t="s">
        <v>98</v>
      </c>
      <c r="D30" s="19" t="s">
        <v>99</v>
      </c>
      <c r="E30" s="19" t="s">
        <v>100</v>
      </c>
      <c r="F30" s="19" t="s">
        <v>101</v>
      </c>
      <c r="G30" s="19" t="s">
        <v>102</v>
      </c>
      <c r="H30" s="19" t="s">
        <v>103</v>
      </c>
      <c r="I30" s="19" t="s">
        <v>110</v>
      </c>
      <c r="J30" s="19" t="s">
        <v>111</v>
      </c>
      <c r="K30" s="20" t="s">
        <v>112</v>
      </c>
    </row>
    <row r="31" spans="1:11" x14ac:dyDescent="0.2">
      <c r="A31" s="57" t="s">
        <v>68</v>
      </c>
      <c r="B31" s="10">
        <v>99.999999999999972</v>
      </c>
      <c r="C31" s="10">
        <v>100</v>
      </c>
      <c r="D31" s="10">
        <v>100</v>
      </c>
      <c r="E31" s="10">
        <v>100</v>
      </c>
      <c r="F31" s="10">
        <v>99.999999999999986</v>
      </c>
      <c r="G31" s="10">
        <v>100</v>
      </c>
      <c r="H31" s="10">
        <v>100.00000000000001</v>
      </c>
      <c r="I31" s="10">
        <v>100.00000000000001</v>
      </c>
      <c r="J31" s="10">
        <v>99.999999999999986</v>
      </c>
      <c r="K31" s="25">
        <v>99.999999999999986</v>
      </c>
    </row>
    <row r="32" spans="1:11" x14ac:dyDescent="0.2">
      <c r="A32" s="57" t="s">
        <v>58</v>
      </c>
      <c r="B32" s="13">
        <v>63.520125726111708</v>
      </c>
      <c r="C32" s="13">
        <v>40.340129230015577</v>
      </c>
      <c r="D32" s="13">
        <v>38.136982205581724</v>
      </c>
      <c r="E32" s="13">
        <v>27.215990044797184</v>
      </c>
      <c r="F32" s="13">
        <v>30.871519183252342</v>
      </c>
      <c r="G32" s="13">
        <v>11.503497400226268</v>
      </c>
      <c r="H32" s="13">
        <v>8.0474147743631619</v>
      </c>
      <c r="I32" s="13">
        <v>16.088574273941372</v>
      </c>
      <c r="J32" s="13">
        <v>18.287183358351964</v>
      </c>
      <c r="K32" s="26">
        <v>82.399435327947657</v>
      </c>
    </row>
    <row r="33" spans="1:11" x14ac:dyDescent="0.2">
      <c r="A33" s="58" t="s">
        <v>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27">
        <v>0</v>
      </c>
    </row>
    <row r="34" spans="1:11" x14ac:dyDescent="0.2">
      <c r="A34" s="58" t="s">
        <v>1</v>
      </c>
      <c r="B34" s="12">
        <v>0.67102851990990431</v>
      </c>
      <c r="C34" s="12">
        <v>1.5928042643634788</v>
      </c>
      <c r="D34" s="12">
        <v>1.5595721884105824</v>
      </c>
      <c r="E34" s="12">
        <v>1.2641470148835428</v>
      </c>
      <c r="F34" s="12">
        <v>2.2179173337863833</v>
      </c>
      <c r="G34" s="12">
        <v>0.34072374263036315</v>
      </c>
      <c r="H34" s="12">
        <v>0.12289132193255492</v>
      </c>
      <c r="I34" s="12">
        <v>0.81600160223287299</v>
      </c>
      <c r="J34" s="12">
        <v>0.51692252734156041</v>
      </c>
      <c r="K34" s="27">
        <v>16.498574612218846</v>
      </c>
    </row>
    <row r="35" spans="1:11" x14ac:dyDescent="0.2">
      <c r="A35" s="58" t="s">
        <v>2</v>
      </c>
      <c r="B35" s="12">
        <v>62.849097206201812</v>
      </c>
      <c r="C35" s="12">
        <v>38.747324965652098</v>
      </c>
      <c r="D35" s="12">
        <v>36.577410017171132</v>
      </c>
      <c r="E35" s="12">
        <v>25.951843029913636</v>
      </c>
      <c r="F35" s="12">
        <v>28.653601849465961</v>
      </c>
      <c r="G35" s="12">
        <v>11.162773657595903</v>
      </c>
      <c r="H35" s="12">
        <v>7.9245234524306083</v>
      </c>
      <c r="I35" s="12">
        <v>15.272572671708501</v>
      </c>
      <c r="J35" s="12">
        <v>17.770260831010404</v>
      </c>
      <c r="K35" s="27">
        <v>65.900860715728811</v>
      </c>
    </row>
    <row r="36" spans="1:11" x14ac:dyDescent="0.2">
      <c r="A36" s="57" t="s">
        <v>3</v>
      </c>
      <c r="B36" s="13">
        <v>6.6528165676681112</v>
      </c>
      <c r="C36" s="13">
        <v>11.726783318907904</v>
      </c>
      <c r="D36" s="13">
        <v>9.1202155180823912</v>
      </c>
      <c r="E36" s="13">
        <v>5.5866503112371646</v>
      </c>
      <c r="F36" s="13">
        <v>14.701245704297822</v>
      </c>
      <c r="G36" s="13">
        <v>4.2341355351390479</v>
      </c>
      <c r="H36" s="13">
        <v>62.726139079767819</v>
      </c>
      <c r="I36" s="13">
        <v>21.843390732915939</v>
      </c>
      <c r="J36" s="13">
        <v>37.592112332190773</v>
      </c>
      <c r="K36" s="26">
        <v>39.806983042296281</v>
      </c>
    </row>
    <row r="37" spans="1:11" x14ac:dyDescent="0.2">
      <c r="A37" s="58" t="s">
        <v>4</v>
      </c>
      <c r="B37" s="12">
        <v>1.7663495796847772</v>
      </c>
      <c r="C37" s="12">
        <v>2.8301848407470755</v>
      </c>
      <c r="D37" s="12">
        <v>1.8579077158428743</v>
      </c>
      <c r="E37" s="12">
        <v>1.3675956849985169</v>
      </c>
      <c r="F37" s="12">
        <v>2.9737448808081801</v>
      </c>
      <c r="G37" s="12">
        <v>0.79578509241527184</v>
      </c>
      <c r="H37" s="12">
        <v>0.56653809611669548</v>
      </c>
      <c r="I37" s="12">
        <v>12.18591221936016</v>
      </c>
      <c r="J37" s="12">
        <v>32.429032621254954</v>
      </c>
      <c r="K37" s="27">
        <v>16.442627209271624</v>
      </c>
    </row>
    <row r="38" spans="1:11" x14ac:dyDescent="0.2">
      <c r="A38" s="58" t="s">
        <v>5</v>
      </c>
      <c r="B38" s="12">
        <v>3.3681579547312754</v>
      </c>
      <c r="C38" s="12">
        <v>6.9981093095342981</v>
      </c>
      <c r="D38" s="12">
        <v>5.094599489803854</v>
      </c>
      <c r="E38" s="12">
        <v>2.968664268724829</v>
      </c>
      <c r="F38" s="12">
        <v>8.9334333371255994</v>
      </c>
      <c r="G38" s="12">
        <v>2.5196317591275301</v>
      </c>
      <c r="H38" s="12">
        <v>61.249910127638721</v>
      </c>
      <c r="I38" s="12">
        <v>7.3895277764937175</v>
      </c>
      <c r="J38" s="12">
        <v>3.5431448560007834</v>
      </c>
      <c r="K38" s="27">
        <v>15.001878457108642</v>
      </c>
    </row>
    <row r="39" spans="1:11" x14ac:dyDescent="0.2">
      <c r="A39" s="59" t="s">
        <v>59</v>
      </c>
      <c r="B39" s="12">
        <v>1.5183090332520588</v>
      </c>
      <c r="C39" s="12">
        <v>1.8984891686265297</v>
      </c>
      <c r="D39" s="12">
        <v>2.1677083124356624</v>
      </c>
      <c r="E39" s="12">
        <v>1.2503903575138198</v>
      </c>
      <c r="F39" s="12">
        <v>2.7940674863640442</v>
      </c>
      <c r="G39" s="12">
        <v>0.91871868359624675</v>
      </c>
      <c r="H39" s="12">
        <v>0.90969085601238453</v>
      </c>
      <c r="I39" s="12">
        <v>2.2679507370620584</v>
      </c>
      <c r="J39" s="12">
        <v>1.6199348549350328</v>
      </c>
      <c r="K39" s="27">
        <v>8.3624773759160238</v>
      </c>
    </row>
    <row r="40" spans="1:11" x14ac:dyDescent="0.2">
      <c r="A40" s="57" t="s">
        <v>6</v>
      </c>
      <c r="B40" s="13">
        <v>6.0050252423673944</v>
      </c>
      <c r="C40" s="13">
        <v>2.7036259753348659</v>
      </c>
      <c r="D40" s="13">
        <v>1.119928315004393</v>
      </c>
      <c r="E40" s="13">
        <v>0.3403688752675697</v>
      </c>
      <c r="F40" s="13">
        <v>6.1549018637798891</v>
      </c>
      <c r="G40" s="13">
        <v>1.440390061066438</v>
      </c>
      <c r="H40" s="13">
        <v>0.45028658600996857</v>
      </c>
      <c r="I40" s="13">
        <v>0.77538617229456375</v>
      </c>
      <c r="J40" s="13">
        <v>6.8143774636501213</v>
      </c>
      <c r="K40" s="26">
        <v>27.856980899512301</v>
      </c>
    </row>
    <row r="41" spans="1:11" x14ac:dyDescent="0.2">
      <c r="A41" s="57" t="s">
        <v>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26">
        <v>0</v>
      </c>
    </row>
    <row r="42" spans="1:11" x14ac:dyDescent="0.2">
      <c r="A42" s="59" t="s">
        <v>60</v>
      </c>
      <c r="B42" s="12">
        <v>3.4511585996275596</v>
      </c>
      <c r="C42" s="12">
        <v>0.86339112612765412</v>
      </c>
      <c r="D42" s="12">
        <v>0.66296557531460365</v>
      </c>
      <c r="E42" s="12">
        <v>0.3403688752675697</v>
      </c>
      <c r="F42" s="12">
        <v>2.5451190722039865</v>
      </c>
      <c r="G42" s="12">
        <v>0.6137337071222666</v>
      </c>
      <c r="H42" s="12">
        <v>0.45012497262870954</v>
      </c>
      <c r="I42" s="12">
        <v>0.7401774270824103</v>
      </c>
      <c r="J42" s="12">
        <v>1.5127770197493926</v>
      </c>
      <c r="K42" s="27">
        <v>14.595152738213196</v>
      </c>
    </row>
    <row r="43" spans="1:11" x14ac:dyDescent="0.2">
      <c r="A43" s="59" t="s">
        <v>8</v>
      </c>
      <c r="B43" s="12">
        <v>2.5538666427398353</v>
      </c>
      <c r="C43" s="12">
        <v>1.8402348492072114</v>
      </c>
      <c r="D43" s="12">
        <v>0.45696273968978934</v>
      </c>
      <c r="E43" s="12">
        <v>0</v>
      </c>
      <c r="F43" s="12">
        <v>3.6097827915759031</v>
      </c>
      <c r="G43" s="12">
        <v>0.82665635394417114</v>
      </c>
      <c r="H43" s="12">
        <v>1.616133812590451E-4</v>
      </c>
      <c r="I43" s="12">
        <v>3.5208745212153385E-2</v>
      </c>
      <c r="J43" s="12">
        <v>5.3016004439007292</v>
      </c>
      <c r="K43" s="27">
        <v>13.261828161299109</v>
      </c>
    </row>
    <row r="44" spans="1:11" x14ac:dyDescent="0.2">
      <c r="A44" s="64" t="s">
        <v>9</v>
      </c>
      <c r="B44" s="13">
        <v>23.809508228774078</v>
      </c>
      <c r="C44" s="13">
        <v>44.618637776762263</v>
      </c>
      <c r="D44" s="13">
        <v>51.582049224039473</v>
      </c>
      <c r="E44" s="13">
        <v>66.757848972592342</v>
      </c>
      <c r="F44" s="13">
        <v>48.227520189413873</v>
      </c>
      <c r="G44" s="13">
        <v>82.745985040832664</v>
      </c>
      <c r="H44" s="13">
        <v>28.715847614160733</v>
      </c>
      <c r="I44" s="13">
        <v>61.292403474169753</v>
      </c>
      <c r="J44" s="13">
        <v>37.137034310818315</v>
      </c>
      <c r="K44" s="26">
        <v>-51.421403544306813</v>
      </c>
    </row>
    <row r="45" spans="1:11" x14ac:dyDescent="0.2">
      <c r="A45" s="58" t="s">
        <v>10</v>
      </c>
      <c r="B45" s="12">
        <v>2.1820666376038176</v>
      </c>
      <c r="C45" s="12">
        <v>-0.53892851749484794</v>
      </c>
      <c r="D45" s="12">
        <v>1.4012152142625773</v>
      </c>
      <c r="E45" s="12">
        <v>2.2479123123841447</v>
      </c>
      <c r="F45" s="12">
        <v>-0.83068017287874918</v>
      </c>
      <c r="G45" s="12">
        <v>0.4785876768315358</v>
      </c>
      <c r="H45" s="12">
        <v>0.93720060025509633</v>
      </c>
      <c r="I45" s="12">
        <v>-2.6780888814057513</v>
      </c>
      <c r="J45" s="12">
        <v>-0.74691828268265603</v>
      </c>
      <c r="K45" s="27">
        <v>4.6318557100197815</v>
      </c>
    </row>
    <row r="46" spans="1:11" x14ac:dyDescent="0.2">
      <c r="A46" s="58" t="s">
        <v>11</v>
      </c>
      <c r="B46" s="12">
        <v>21.62744159117026</v>
      </c>
      <c r="C46" s="12">
        <v>45.157566294257109</v>
      </c>
      <c r="D46" s="12">
        <v>50.180834009776888</v>
      </c>
      <c r="E46" s="12">
        <v>64.509936660208183</v>
      </c>
      <c r="F46" s="12">
        <v>49.058200362292624</v>
      </c>
      <c r="G46" s="12">
        <v>82.267397364001127</v>
      </c>
      <c r="H46" s="12">
        <v>27.778647013905633</v>
      </c>
      <c r="I46" s="12">
        <v>63.970492355575502</v>
      </c>
      <c r="J46" s="12">
        <v>37.883952593500972</v>
      </c>
      <c r="K46" s="27">
        <v>-56.053259254326591</v>
      </c>
    </row>
    <row r="47" spans="1:11" x14ac:dyDescent="0.2">
      <c r="A47" s="58" t="s">
        <v>12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27">
        <v>0</v>
      </c>
    </row>
    <row r="48" spans="1:11" x14ac:dyDescent="0.2">
      <c r="A48" s="58" t="s">
        <v>13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7">
        <v>0</v>
      </c>
    </row>
    <row r="49" spans="1:11" x14ac:dyDescent="0.2">
      <c r="A49" s="57" t="s">
        <v>14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26">
        <v>0</v>
      </c>
    </row>
    <row r="50" spans="1:11" x14ac:dyDescent="0.2">
      <c r="A50" s="57" t="s">
        <v>15</v>
      </c>
      <c r="B50" s="13">
        <v>1.252423507868498E-2</v>
      </c>
      <c r="C50" s="13">
        <v>0.61082369897938604</v>
      </c>
      <c r="D50" s="13">
        <v>4.0824737292019991E-2</v>
      </c>
      <c r="E50" s="13">
        <v>9.9141796105747609E-2</v>
      </c>
      <c r="F50" s="13">
        <v>4.481305925606302E-2</v>
      </c>
      <c r="G50" s="13">
        <v>7.5991962735591848E-2</v>
      </c>
      <c r="H50" s="13">
        <v>6.0311945698327908E-2</v>
      </c>
      <c r="I50" s="13">
        <v>2.4534667838391894E-4</v>
      </c>
      <c r="J50" s="13">
        <v>0.16929253498882635</v>
      </c>
      <c r="K50" s="26">
        <v>1.3580042745505509</v>
      </c>
    </row>
    <row r="51" spans="1:11" x14ac:dyDescent="0.2">
      <c r="A51" s="58" t="s">
        <v>16</v>
      </c>
      <c r="B51" s="12">
        <v>1.252423507868498E-2</v>
      </c>
      <c r="C51" s="12">
        <v>0.61082369897938604</v>
      </c>
      <c r="D51" s="12">
        <v>4.0824737292019991E-2</v>
      </c>
      <c r="E51" s="12">
        <v>9.9141796105747609E-2</v>
      </c>
      <c r="F51" s="12">
        <v>4.481305925606302E-2</v>
      </c>
      <c r="G51" s="12">
        <v>7.5991962735591848E-2</v>
      </c>
      <c r="H51" s="12">
        <v>6.0311945698327908E-2</v>
      </c>
      <c r="I51" s="12">
        <v>2.4534667838391894E-4</v>
      </c>
      <c r="J51" s="12">
        <v>0.16929253498882635</v>
      </c>
      <c r="K51" s="27">
        <v>1.3580042745505509</v>
      </c>
    </row>
    <row r="52" spans="1:11" x14ac:dyDescent="0.2">
      <c r="A52" s="58" t="s">
        <v>17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27">
        <v>0</v>
      </c>
    </row>
    <row r="53" spans="1:11" x14ac:dyDescent="0.2">
      <c r="A53" s="58" t="s">
        <v>18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27">
        <v>0</v>
      </c>
    </row>
    <row r="54" spans="1:11" ht="16" thickBot="1" x14ac:dyDescent="0.25">
      <c r="A54" s="63" t="s">
        <v>19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9">
        <v>0</v>
      </c>
    </row>
    <row r="55" spans="1:11" ht="16" thickTop="1" x14ac:dyDescent="0.2"/>
  </sheetData>
  <mergeCells count="2">
    <mergeCell ref="A1:K1"/>
    <mergeCell ref="A29:K29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Z60"/>
  <sheetViews>
    <sheetView workbookViewId="0">
      <selection activeCell="O38" sqref="O38"/>
    </sheetView>
  </sheetViews>
  <sheetFormatPr baseColWidth="10" defaultColWidth="8.83203125" defaultRowHeight="15" x14ac:dyDescent="0.2"/>
  <cols>
    <col min="1" max="1" width="45.5" bestFit="1" customWidth="1"/>
    <col min="2" max="3" width="9.33203125" bestFit="1" customWidth="1"/>
    <col min="4" max="4" width="10.5" bestFit="1" customWidth="1"/>
    <col min="5" max="6" width="9.33203125" bestFit="1" customWidth="1"/>
    <col min="7" max="7" width="10.5" bestFit="1" customWidth="1"/>
    <col min="8" max="8" width="10.5" customWidth="1"/>
    <col min="10" max="10" width="44.33203125" customWidth="1"/>
    <col min="15" max="16" width="10.5" bestFit="1" customWidth="1"/>
    <col min="17" max="17" width="10.5" customWidth="1"/>
    <col min="19" max="19" width="44.33203125" customWidth="1"/>
    <col min="22" max="22" width="10.5" bestFit="1" customWidth="1"/>
    <col min="24" max="26" width="10.5" bestFit="1" customWidth="1"/>
  </cols>
  <sheetData>
    <row r="1" spans="1:26" x14ac:dyDescent="0.2">
      <c r="A1" s="1" t="s">
        <v>91</v>
      </c>
      <c r="J1" s="1" t="s">
        <v>92</v>
      </c>
      <c r="S1" s="1" t="s">
        <v>93</v>
      </c>
    </row>
    <row r="2" spans="1:26" ht="16" thickBot="1" x14ac:dyDescent="0.25">
      <c r="A2" s="5"/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  <c r="H2" s="17" t="s">
        <v>103</v>
      </c>
      <c r="J2" s="5"/>
      <c r="K2" s="17" t="s">
        <v>97</v>
      </c>
      <c r="L2" s="17" t="s">
        <v>98</v>
      </c>
      <c r="M2" s="17" t="s">
        <v>99</v>
      </c>
      <c r="N2" s="17" t="s">
        <v>100</v>
      </c>
      <c r="O2" s="17" t="s">
        <v>101</v>
      </c>
      <c r="P2" s="17" t="s">
        <v>102</v>
      </c>
      <c r="Q2" s="17" t="s">
        <v>103</v>
      </c>
      <c r="S2" s="5"/>
      <c r="T2" s="17" t="s">
        <v>97</v>
      </c>
      <c r="U2" s="17" t="s">
        <v>98</v>
      </c>
      <c r="V2" s="17" t="s">
        <v>99</v>
      </c>
      <c r="W2" s="17" t="s">
        <v>100</v>
      </c>
      <c r="X2" s="17" t="s">
        <v>101</v>
      </c>
      <c r="Y2" s="17" t="s">
        <v>102</v>
      </c>
      <c r="Z2" s="17" t="s">
        <v>103</v>
      </c>
    </row>
    <row r="3" spans="1:26" x14ac:dyDescent="0.2">
      <c r="A3" s="2" t="s">
        <v>20</v>
      </c>
      <c r="B3" s="6">
        <f>SUM(B4:B12)</f>
        <v>304389.54699999996</v>
      </c>
      <c r="C3" s="6">
        <f t="shared" ref="C3:H3" si="0">SUM(C4:C12)</f>
        <v>349078.75</v>
      </c>
      <c r="D3" s="6">
        <f t="shared" si="0"/>
        <v>1752457.8509999998</v>
      </c>
      <c r="E3" s="6">
        <f t="shared" si="0"/>
        <v>-133842.56200000001</v>
      </c>
      <c r="F3" s="6">
        <f t="shared" si="0"/>
        <v>402921.755</v>
      </c>
      <c r="G3" s="6">
        <f t="shared" si="0"/>
        <v>1351079.08198</v>
      </c>
      <c r="H3" s="6">
        <f t="shared" si="0"/>
        <v>-949750.87100000004</v>
      </c>
      <c r="J3" s="2" t="s">
        <v>20</v>
      </c>
      <c r="K3" s="6">
        <f>SUM(K4:K12)</f>
        <v>366229.84895562002</v>
      </c>
      <c r="L3" s="6">
        <f t="shared" ref="L3:Q3" si="1">SUM(L4:L12)</f>
        <v>34978.329950989995</v>
      </c>
      <c r="M3" s="6">
        <f t="shared" si="1"/>
        <v>68455.740656610011</v>
      </c>
      <c r="N3" s="6">
        <f t="shared" si="1"/>
        <v>76102.604429330007</v>
      </c>
      <c r="O3" s="6">
        <f t="shared" si="1"/>
        <v>8618.9327799999992</v>
      </c>
      <c r="P3" s="6">
        <f t="shared" si="1"/>
        <v>-5311.1079558099982</v>
      </c>
      <c r="Q3" s="6">
        <f t="shared" si="1"/>
        <v>49966.032446009995</v>
      </c>
      <c r="S3" s="2" t="s">
        <v>20</v>
      </c>
      <c r="T3" s="6">
        <f t="shared" ref="T3:Z3" si="2">B3+K3</f>
        <v>670619.39595561998</v>
      </c>
      <c r="U3" s="6">
        <f t="shared" si="2"/>
        <v>384057.07995098998</v>
      </c>
      <c r="V3" s="6">
        <f t="shared" si="2"/>
        <v>1820913.5916566099</v>
      </c>
      <c r="W3" s="6">
        <f t="shared" si="2"/>
        <v>-57739.957570669998</v>
      </c>
      <c r="X3" s="6">
        <f t="shared" si="2"/>
        <v>411540.68777999998</v>
      </c>
      <c r="Y3" s="6">
        <f t="shared" si="2"/>
        <v>1345767.9740241901</v>
      </c>
      <c r="Z3" s="6">
        <f t="shared" si="2"/>
        <v>-899784.83855399</v>
      </c>
    </row>
    <row r="4" spans="1:26" x14ac:dyDescent="0.2">
      <c r="A4" s="3" t="s">
        <v>69</v>
      </c>
      <c r="B4" s="7">
        <v>5798</v>
      </c>
      <c r="C4" s="7">
        <v>947</v>
      </c>
      <c r="D4" s="7">
        <v>448</v>
      </c>
      <c r="E4" s="7">
        <v>338</v>
      </c>
      <c r="F4" s="7">
        <v>2580</v>
      </c>
      <c r="G4" s="7">
        <v>2278</v>
      </c>
      <c r="H4" s="7">
        <v>18957</v>
      </c>
      <c r="J4" s="3" t="s">
        <v>69</v>
      </c>
      <c r="K4" s="7">
        <v>227479</v>
      </c>
      <c r="L4" s="7">
        <v>22012</v>
      </c>
      <c r="M4" s="7">
        <v>0</v>
      </c>
      <c r="N4" s="7">
        <v>36170</v>
      </c>
      <c r="O4" s="7">
        <v>0</v>
      </c>
      <c r="P4" s="7">
        <v>0</v>
      </c>
      <c r="Q4" s="7">
        <v>0</v>
      </c>
      <c r="S4" s="3" t="s">
        <v>69</v>
      </c>
      <c r="T4" s="7">
        <f t="shared" ref="T4:T29" si="3">B4+K4</f>
        <v>233277</v>
      </c>
      <c r="U4" s="7">
        <f t="shared" ref="U4:U29" si="4">C4+L4</f>
        <v>22959</v>
      </c>
      <c r="V4" s="7">
        <f t="shared" ref="V4:V29" si="5">D4+M4</f>
        <v>448</v>
      </c>
      <c r="W4" s="7">
        <f t="shared" ref="W4:W29" si="6">E4+N4</f>
        <v>36508</v>
      </c>
      <c r="X4" s="7">
        <f t="shared" ref="X4:X29" si="7">F4+O4</f>
        <v>2580</v>
      </c>
      <c r="Y4" s="7">
        <f t="shared" ref="Y4:Z29" si="8">G4+P4</f>
        <v>2278</v>
      </c>
      <c r="Z4" s="7">
        <f t="shared" si="8"/>
        <v>18957</v>
      </c>
    </row>
    <row r="5" spans="1:26" x14ac:dyDescent="0.2">
      <c r="A5" s="3" t="s">
        <v>70</v>
      </c>
      <c r="B5" s="7">
        <v>255082.15099999998</v>
      </c>
      <c r="C5" s="7">
        <v>275404.80600000004</v>
      </c>
      <c r="D5" s="7">
        <v>1694916.8029999998</v>
      </c>
      <c r="E5" s="7">
        <v>-46666.652000000002</v>
      </c>
      <c r="F5" s="7">
        <v>376191.88900000002</v>
      </c>
      <c r="G5" s="7">
        <v>1183965.5099800001</v>
      </c>
      <c r="H5" s="7">
        <v>-761671.85800000001</v>
      </c>
      <c r="J5" s="3" t="s">
        <v>70</v>
      </c>
      <c r="K5" s="7">
        <v>47195.947955620002</v>
      </c>
      <c r="L5" s="7">
        <v>4540.4029509899992</v>
      </c>
      <c r="M5" s="7">
        <v>54947.320656610005</v>
      </c>
      <c r="N5" s="7">
        <v>17810.382018329998</v>
      </c>
      <c r="O5" s="7">
        <v>4694.7290719999992</v>
      </c>
      <c r="P5" s="7">
        <v>-5341.9199558099981</v>
      </c>
      <c r="Q5" s="7">
        <v>49964.514446009998</v>
      </c>
      <c r="S5" s="3" t="s">
        <v>70</v>
      </c>
      <c r="T5" s="7">
        <f t="shared" si="3"/>
        <v>302278.09895561996</v>
      </c>
      <c r="U5" s="7">
        <f t="shared" si="4"/>
        <v>279945.20895099005</v>
      </c>
      <c r="V5" s="7">
        <f t="shared" si="5"/>
        <v>1749864.1236566098</v>
      </c>
      <c r="W5" s="7">
        <f t="shared" si="6"/>
        <v>-28856.269981670004</v>
      </c>
      <c r="X5" s="7">
        <f t="shared" si="7"/>
        <v>380886.61807200004</v>
      </c>
      <c r="Y5" s="7">
        <f t="shared" si="8"/>
        <v>1178623.59002419</v>
      </c>
      <c r="Z5" s="7">
        <f t="shared" si="8"/>
        <v>-711707.34355399001</v>
      </c>
    </row>
    <row r="6" spans="1:26" x14ac:dyDescent="0.2">
      <c r="A6" s="3" t="s">
        <v>71</v>
      </c>
      <c r="B6" s="7">
        <v>0</v>
      </c>
      <c r="C6" s="7">
        <v>0</v>
      </c>
      <c r="D6" s="7">
        <v>0</v>
      </c>
      <c r="E6" s="7">
        <v>0</v>
      </c>
      <c r="F6" s="7">
        <v>170.36600000000001</v>
      </c>
      <c r="G6" s="7">
        <v>-118.173</v>
      </c>
      <c r="H6" s="7">
        <v>-98.415999999999997</v>
      </c>
      <c r="J6" s="3" t="s">
        <v>71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S6" s="3" t="s">
        <v>71</v>
      </c>
      <c r="T6" s="7">
        <f t="shared" si="3"/>
        <v>0</v>
      </c>
      <c r="U6" s="7">
        <f t="shared" si="4"/>
        <v>0</v>
      </c>
      <c r="V6" s="7">
        <f t="shared" si="5"/>
        <v>0</v>
      </c>
      <c r="W6" s="7">
        <f t="shared" si="6"/>
        <v>0</v>
      </c>
      <c r="X6" s="7">
        <f t="shared" si="7"/>
        <v>170.36600000000001</v>
      </c>
      <c r="Y6" s="7">
        <f t="shared" si="8"/>
        <v>-118.173</v>
      </c>
      <c r="Z6" s="7">
        <f t="shared" si="8"/>
        <v>-98.415999999999997</v>
      </c>
    </row>
    <row r="7" spans="1:26" x14ac:dyDescent="0.2">
      <c r="A7" s="3" t="s">
        <v>72</v>
      </c>
      <c r="B7" s="7">
        <v>41582.004999999997</v>
      </c>
      <c r="C7" s="7">
        <v>71999.744000000006</v>
      </c>
      <c r="D7" s="7">
        <v>63147.201999999997</v>
      </c>
      <c r="E7" s="7">
        <v>-88422.017000000007</v>
      </c>
      <c r="F7" s="7">
        <v>23567.424999999999</v>
      </c>
      <c r="G7" s="7">
        <v>164121.79</v>
      </c>
      <c r="H7" s="7">
        <v>-206937.59700000001</v>
      </c>
      <c r="J7" s="3" t="s">
        <v>72</v>
      </c>
      <c r="K7" s="7">
        <v>87793.047000000006</v>
      </c>
      <c r="L7" s="7">
        <v>8425.9269999999997</v>
      </c>
      <c r="M7" s="7">
        <v>13264.677</v>
      </c>
      <c r="N7" s="7">
        <v>22034.44</v>
      </c>
      <c r="O7" s="7">
        <v>-30.36</v>
      </c>
      <c r="P7" s="7">
        <v>0</v>
      </c>
      <c r="Q7" s="7">
        <v>0</v>
      </c>
      <c r="S7" s="3" t="s">
        <v>72</v>
      </c>
      <c r="T7" s="7">
        <f t="shared" si="3"/>
        <v>129375.052</v>
      </c>
      <c r="U7" s="7">
        <f t="shared" si="4"/>
        <v>80425.671000000002</v>
      </c>
      <c r="V7" s="7">
        <f t="shared" si="5"/>
        <v>76411.879000000001</v>
      </c>
      <c r="W7" s="7">
        <f t="shared" si="6"/>
        <v>-66387.577000000005</v>
      </c>
      <c r="X7" s="7">
        <f t="shared" si="7"/>
        <v>23537.064999999999</v>
      </c>
      <c r="Y7" s="7">
        <f t="shared" si="8"/>
        <v>164121.79</v>
      </c>
      <c r="Z7" s="7">
        <f t="shared" si="8"/>
        <v>-206937.59700000001</v>
      </c>
    </row>
    <row r="8" spans="1:26" x14ac:dyDescent="0.2">
      <c r="A8" s="3" t="s">
        <v>73</v>
      </c>
      <c r="B8" s="7">
        <v>927.35400000000004</v>
      </c>
      <c r="C8" s="7">
        <v>111.437</v>
      </c>
      <c r="D8" s="7">
        <v>0</v>
      </c>
      <c r="E8" s="7">
        <v>22.349</v>
      </c>
      <c r="F8" s="7">
        <v>-315.322</v>
      </c>
      <c r="G8" s="7">
        <v>128.65</v>
      </c>
      <c r="H8" s="7">
        <v>0</v>
      </c>
      <c r="J8" s="3" t="s">
        <v>73</v>
      </c>
      <c r="K8" s="7">
        <v>0</v>
      </c>
      <c r="L8" s="7">
        <v>0</v>
      </c>
      <c r="M8" s="7">
        <v>38.200000000000003</v>
      </c>
      <c r="N8" s="7">
        <v>53.52</v>
      </c>
      <c r="O8" s="7">
        <v>0</v>
      </c>
      <c r="P8" s="7">
        <v>0</v>
      </c>
      <c r="Q8" s="7">
        <v>0</v>
      </c>
      <c r="S8" s="3" t="s">
        <v>73</v>
      </c>
      <c r="T8" s="7">
        <f t="shared" si="3"/>
        <v>927.35400000000004</v>
      </c>
      <c r="U8" s="7">
        <f t="shared" si="4"/>
        <v>111.437</v>
      </c>
      <c r="V8" s="7">
        <f t="shared" si="5"/>
        <v>38.200000000000003</v>
      </c>
      <c r="W8" s="7">
        <f t="shared" si="6"/>
        <v>75.869</v>
      </c>
      <c r="X8" s="7">
        <f t="shared" si="7"/>
        <v>-315.322</v>
      </c>
      <c r="Y8" s="7">
        <f t="shared" si="8"/>
        <v>128.65</v>
      </c>
      <c r="Z8" s="7">
        <f t="shared" si="8"/>
        <v>0</v>
      </c>
    </row>
    <row r="9" spans="1:26" x14ac:dyDescent="0.2">
      <c r="A9" s="3" t="s">
        <v>74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J9" s="3" t="s">
        <v>74</v>
      </c>
      <c r="K9" s="7">
        <v>11.496</v>
      </c>
      <c r="L9" s="7">
        <v>0</v>
      </c>
      <c r="M9" s="7">
        <v>205.54300000000001</v>
      </c>
      <c r="N9" s="7">
        <v>34.262411</v>
      </c>
      <c r="O9" s="7">
        <v>57.81</v>
      </c>
      <c r="P9" s="7">
        <v>30.812000000000001</v>
      </c>
      <c r="Q9" s="7">
        <v>1.518</v>
      </c>
      <c r="S9" s="3" t="s">
        <v>74</v>
      </c>
      <c r="T9" s="7">
        <f t="shared" si="3"/>
        <v>11.496</v>
      </c>
      <c r="U9" s="7">
        <f t="shared" si="4"/>
        <v>0</v>
      </c>
      <c r="V9" s="7">
        <f t="shared" si="5"/>
        <v>205.54300000000001</v>
      </c>
      <c r="W9" s="7">
        <f t="shared" si="6"/>
        <v>34.262411</v>
      </c>
      <c r="X9" s="7">
        <f t="shared" si="7"/>
        <v>57.81</v>
      </c>
      <c r="Y9" s="7">
        <f t="shared" si="8"/>
        <v>30.812000000000001</v>
      </c>
      <c r="Z9" s="7">
        <f t="shared" si="8"/>
        <v>1.518</v>
      </c>
    </row>
    <row r="10" spans="1:26" x14ac:dyDescent="0.2">
      <c r="A10" s="3" t="s">
        <v>75</v>
      </c>
      <c r="B10" s="7">
        <v>0</v>
      </c>
      <c r="C10" s="7">
        <v>0</v>
      </c>
      <c r="D10" s="7">
        <v>-7000</v>
      </c>
      <c r="E10" s="7">
        <v>0</v>
      </c>
      <c r="F10" s="7">
        <v>0</v>
      </c>
      <c r="G10" s="7">
        <v>0</v>
      </c>
      <c r="H10" s="7">
        <v>0</v>
      </c>
      <c r="J10" s="3" t="s">
        <v>75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S10" s="3" t="s">
        <v>75</v>
      </c>
      <c r="T10" s="7">
        <f t="shared" si="3"/>
        <v>0</v>
      </c>
      <c r="U10" s="7">
        <f t="shared" si="4"/>
        <v>0</v>
      </c>
      <c r="V10" s="7">
        <f t="shared" si="5"/>
        <v>-7000</v>
      </c>
      <c r="W10" s="7">
        <f t="shared" si="6"/>
        <v>0</v>
      </c>
      <c r="X10" s="7">
        <f t="shared" si="7"/>
        <v>0</v>
      </c>
      <c r="Y10" s="7">
        <f t="shared" si="8"/>
        <v>0</v>
      </c>
      <c r="Z10" s="7">
        <f t="shared" si="8"/>
        <v>0</v>
      </c>
    </row>
    <row r="11" spans="1:26" x14ac:dyDescent="0.2">
      <c r="A11" s="3" t="s">
        <v>76</v>
      </c>
      <c r="B11" s="7">
        <v>1000.037</v>
      </c>
      <c r="C11" s="7">
        <v>615.76300000000003</v>
      </c>
      <c r="D11" s="7">
        <v>945.846</v>
      </c>
      <c r="E11" s="7">
        <v>885.75800000000004</v>
      </c>
      <c r="F11" s="7">
        <v>727.39700000000005</v>
      </c>
      <c r="G11" s="7">
        <v>703.30499999999995</v>
      </c>
      <c r="H11" s="7">
        <v>0</v>
      </c>
      <c r="J11" s="3" t="s">
        <v>76</v>
      </c>
      <c r="K11" s="7">
        <v>3750.3579999999997</v>
      </c>
      <c r="L11" s="7">
        <v>0</v>
      </c>
      <c r="M11" s="7">
        <v>0</v>
      </c>
      <c r="N11" s="7">
        <v>0</v>
      </c>
      <c r="O11" s="7">
        <v>27.792999999999999</v>
      </c>
      <c r="P11" s="7">
        <v>0</v>
      </c>
      <c r="Q11" s="7">
        <v>0</v>
      </c>
      <c r="S11" s="3" t="s">
        <v>76</v>
      </c>
      <c r="T11" s="7">
        <f t="shared" si="3"/>
        <v>4750.3949999999995</v>
      </c>
      <c r="U11" s="7">
        <f t="shared" si="4"/>
        <v>615.76300000000003</v>
      </c>
      <c r="V11" s="7">
        <f t="shared" si="5"/>
        <v>945.846</v>
      </c>
      <c r="W11" s="7">
        <f t="shared" si="6"/>
        <v>885.75800000000004</v>
      </c>
      <c r="X11" s="7">
        <f t="shared" si="7"/>
        <v>755.19</v>
      </c>
      <c r="Y11" s="7">
        <f t="shared" si="8"/>
        <v>703.30499999999995</v>
      </c>
      <c r="Z11" s="7">
        <f t="shared" si="8"/>
        <v>0</v>
      </c>
    </row>
    <row r="12" spans="1:26" x14ac:dyDescent="0.2">
      <c r="A12" s="3" t="s">
        <v>77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J12" s="3" t="s">
        <v>77</v>
      </c>
      <c r="K12" s="7">
        <v>0</v>
      </c>
      <c r="L12" s="7">
        <v>0</v>
      </c>
      <c r="M12" s="7">
        <v>0</v>
      </c>
      <c r="N12" s="7">
        <v>0</v>
      </c>
      <c r="O12" s="7">
        <v>3868.9607080000001</v>
      </c>
      <c r="P12" s="7">
        <v>0</v>
      </c>
      <c r="Q12" s="7">
        <v>0</v>
      </c>
      <c r="S12" s="3" t="s">
        <v>77</v>
      </c>
      <c r="T12" s="7">
        <f t="shared" si="3"/>
        <v>0</v>
      </c>
      <c r="U12" s="7">
        <f t="shared" si="4"/>
        <v>0</v>
      </c>
      <c r="V12" s="7">
        <f t="shared" si="5"/>
        <v>0</v>
      </c>
      <c r="W12" s="7">
        <f t="shared" si="6"/>
        <v>0</v>
      </c>
      <c r="X12" s="7">
        <f t="shared" si="7"/>
        <v>3868.9607080000001</v>
      </c>
      <c r="Y12" s="7">
        <f t="shared" si="8"/>
        <v>0</v>
      </c>
      <c r="Z12" s="7">
        <f t="shared" si="8"/>
        <v>0</v>
      </c>
    </row>
    <row r="13" spans="1:26" x14ac:dyDescent="0.2">
      <c r="A13" s="2" t="s">
        <v>21</v>
      </c>
      <c r="B13" s="11">
        <f>SUM(B14:B19)</f>
        <v>6566.5207379999993</v>
      </c>
      <c r="C13" s="11">
        <f t="shared" ref="C13:H13" si="9">SUM(C14:C19)</f>
        <v>18713.113922</v>
      </c>
      <c r="D13" s="11">
        <f t="shared" si="9"/>
        <v>23651.814223000001</v>
      </c>
      <c r="E13" s="11">
        <f t="shared" si="9"/>
        <v>15910.415115</v>
      </c>
      <c r="F13" s="11">
        <f t="shared" si="9"/>
        <v>-190110.13955399999</v>
      </c>
      <c r="G13" s="11">
        <f t="shared" si="9"/>
        <v>-25129.676414000001</v>
      </c>
      <c r="H13" s="11">
        <f t="shared" si="9"/>
        <v>-13896.676851999999</v>
      </c>
      <c r="J13" s="2" t="s">
        <v>21</v>
      </c>
      <c r="K13" s="11">
        <f>SUM(K14:K19)</f>
        <v>135399.94002245</v>
      </c>
      <c r="L13" s="11">
        <f t="shared" ref="L13:Q13" si="10">SUM(L14:L19)</f>
        <v>40161.712533743994</v>
      </c>
      <c r="M13" s="11">
        <f t="shared" si="10"/>
        <v>98168.238010190005</v>
      </c>
      <c r="N13" s="11">
        <f t="shared" si="10"/>
        <v>175440.57896816</v>
      </c>
      <c r="O13" s="11">
        <f t="shared" si="10"/>
        <v>31974.842089170001</v>
      </c>
      <c r="P13" s="11">
        <f t="shared" si="10"/>
        <v>100110.18594025</v>
      </c>
      <c r="Q13" s="11">
        <f t="shared" si="10"/>
        <v>282337.51513770001</v>
      </c>
      <c r="S13" s="2" t="s">
        <v>21</v>
      </c>
      <c r="T13" s="11">
        <f t="shared" si="3"/>
        <v>141966.46076044999</v>
      </c>
      <c r="U13" s="11">
        <f t="shared" si="4"/>
        <v>58874.826455743998</v>
      </c>
      <c r="V13" s="11">
        <f t="shared" si="5"/>
        <v>121820.05223319001</v>
      </c>
      <c r="W13" s="11">
        <f t="shared" si="6"/>
        <v>191350.99408316001</v>
      </c>
      <c r="X13" s="11">
        <f t="shared" si="7"/>
        <v>-158135.29746482999</v>
      </c>
      <c r="Y13" s="11">
        <f t="shared" si="8"/>
        <v>74980.509526249996</v>
      </c>
      <c r="Z13" s="11">
        <f t="shared" si="8"/>
        <v>268440.83828570001</v>
      </c>
    </row>
    <row r="14" spans="1:26" x14ac:dyDescent="0.2">
      <c r="A14" s="3" t="s">
        <v>78</v>
      </c>
      <c r="B14" s="7">
        <v>5592.5117379999992</v>
      </c>
      <c r="C14" s="7">
        <v>4528.9709220000004</v>
      </c>
      <c r="D14" s="7">
        <v>10115.369223000002</v>
      </c>
      <c r="E14" s="7">
        <v>7930.166115</v>
      </c>
      <c r="F14" s="7">
        <v>-189056.71921299997</v>
      </c>
      <c r="G14" s="7">
        <v>-23412.931414000002</v>
      </c>
      <c r="H14" s="7">
        <v>-18159.326851999998</v>
      </c>
      <c r="J14" s="3" t="s">
        <v>78</v>
      </c>
      <c r="K14" s="7">
        <v>1204.28</v>
      </c>
      <c r="L14" s="7">
        <v>8461.8539999999994</v>
      </c>
      <c r="M14" s="7">
        <v>2988.431</v>
      </c>
      <c r="N14" s="7">
        <v>24347.170999999998</v>
      </c>
      <c r="O14" s="7">
        <v>8300.4794409999995</v>
      </c>
      <c r="P14" s="7">
        <v>1237.298765</v>
      </c>
      <c r="Q14" s="7">
        <v>4519.8639109999995</v>
      </c>
      <c r="S14" s="3" t="s">
        <v>78</v>
      </c>
      <c r="T14" s="7">
        <f t="shared" si="3"/>
        <v>6796.791737999999</v>
      </c>
      <c r="U14" s="7">
        <f t="shared" si="4"/>
        <v>12990.824922</v>
      </c>
      <c r="V14" s="7">
        <f t="shared" si="5"/>
        <v>13103.800223000002</v>
      </c>
      <c r="W14" s="7">
        <f t="shared" si="6"/>
        <v>32277.337114999998</v>
      </c>
      <c r="X14" s="7">
        <f t="shared" si="7"/>
        <v>-180756.23977199997</v>
      </c>
      <c r="Y14" s="7">
        <f t="shared" si="8"/>
        <v>-22175.632649000003</v>
      </c>
      <c r="Z14" s="7">
        <f t="shared" si="8"/>
        <v>-13639.462940999998</v>
      </c>
    </row>
    <row r="15" spans="1:26" x14ac:dyDescent="0.2">
      <c r="A15" s="3" t="s">
        <v>79</v>
      </c>
      <c r="B15" s="7">
        <v>0</v>
      </c>
      <c r="C15" s="7">
        <v>0</v>
      </c>
      <c r="D15" s="7">
        <v>0</v>
      </c>
      <c r="E15" s="7">
        <v>0</v>
      </c>
      <c r="F15" s="7">
        <v>0.46525899999999998</v>
      </c>
      <c r="G15" s="7">
        <v>0</v>
      </c>
      <c r="H15" s="7">
        <v>0</v>
      </c>
      <c r="J15" s="3" t="s">
        <v>79</v>
      </c>
      <c r="K15" s="7">
        <v>131391.60425301001</v>
      </c>
      <c r="L15" s="7">
        <v>28629.305982472997</v>
      </c>
      <c r="M15" s="7">
        <v>93091.64703687001</v>
      </c>
      <c r="N15" s="7">
        <v>148400.04417156</v>
      </c>
      <c r="O15" s="7">
        <v>14865.063159260002</v>
      </c>
      <c r="P15" s="7">
        <v>94781.114953249999</v>
      </c>
      <c r="Q15" s="7">
        <v>274996.87890770001</v>
      </c>
      <c r="S15" s="3" t="s">
        <v>79</v>
      </c>
      <c r="T15" s="7">
        <f t="shared" si="3"/>
        <v>131391.60425301001</v>
      </c>
      <c r="U15" s="7">
        <f t="shared" si="4"/>
        <v>28629.305982472997</v>
      </c>
      <c r="V15" s="7">
        <f t="shared" si="5"/>
        <v>93091.64703687001</v>
      </c>
      <c r="W15" s="7">
        <f t="shared" si="6"/>
        <v>148400.04417156</v>
      </c>
      <c r="X15" s="7">
        <f t="shared" si="7"/>
        <v>14865.528418260003</v>
      </c>
      <c r="Y15" s="7">
        <f t="shared" si="8"/>
        <v>94781.114953249999</v>
      </c>
      <c r="Z15" s="7">
        <f t="shared" si="8"/>
        <v>274996.87890770001</v>
      </c>
    </row>
    <row r="16" spans="1:26" x14ac:dyDescent="0.2">
      <c r="A16" s="3" t="s">
        <v>77</v>
      </c>
      <c r="B16" s="7">
        <v>13376.884</v>
      </c>
      <c r="C16" s="7">
        <v>16733.120999999999</v>
      </c>
      <c r="D16" s="7">
        <v>11776.2</v>
      </c>
      <c r="E16" s="7">
        <v>10177.540000000001</v>
      </c>
      <c r="F16" s="7">
        <v>1470.3040000000001</v>
      </c>
      <c r="G16" s="7">
        <v>-1716.7449999999999</v>
      </c>
      <c r="H16" s="7">
        <v>4262.6499999999996</v>
      </c>
      <c r="J16" s="3" t="s">
        <v>77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S16" s="3" t="s">
        <v>77</v>
      </c>
      <c r="T16" s="7">
        <f t="shared" si="3"/>
        <v>13376.884</v>
      </c>
      <c r="U16" s="7">
        <f t="shared" si="4"/>
        <v>16733.120999999999</v>
      </c>
      <c r="V16" s="7">
        <f t="shared" si="5"/>
        <v>11776.2</v>
      </c>
      <c r="W16" s="7">
        <f t="shared" si="6"/>
        <v>10177.540000000001</v>
      </c>
      <c r="X16" s="7">
        <f t="shared" si="7"/>
        <v>1470.3040000000001</v>
      </c>
      <c r="Y16" s="7">
        <f t="shared" si="8"/>
        <v>-1716.7449999999999</v>
      </c>
      <c r="Z16" s="7">
        <f t="shared" si="8"/>
        <v>4262.6499999999996</v>
      </c>
    </row>
    <row r="17" spans="1:26" x14ac:dyDescent="0.2">
      <c r="A17" s="3" t="s">
        <v>80</v>
      </c>
      <c r="B17" s="7">
        <v>0</v>
      </c>
      <c r="C17" s="7">
        <v>0</v>
      </c>
      <c r="D17" s="7">
        <v>6871.4409999999998</v>
      </c>
      <c r="E17" s="7">
        <v>800.6</v>
      </c>
      <c r="F17" s="7">
        <v>0</v>
      </c>
      <c r="G17" s="7">
        <v>0</v>
      </c>
      <c r="H17" s="7">
        <v>0</v>
      </c>
      <c r="J17" s="3" t="s">
        <v>80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S17" s="3" t="s">
        <v>80</v>
      </c>
      <c r="T17" s="7">
        <f t="shared" si="3"/>
        <v>0</v>
      </c>
      <c r="U17" s="7">
        <f t="shared" si="4"/>
        <v>0</v>
      </c>
      <c r="V17" s="7">
        <f t="shared" si="5"/>
        <v>6871.4409999999998</v>
      </c>
      <c r="W17" s="7">
        <f t="shared" si="6"/>
        <v>800.6</v>
      </c>
      <c r="X17" s="7">
        <f t="shared" si="7"/>
        <v>0</v>
      </c>
      <c r="Y17" s="7">
        <f t="shared" si="8"/>
        <v>0</v>
      </c>
      <c r="Z17" s="7">
        <f t="shared" si="8"/>
        <v>0</v>
      </c>
    </row>
    <row r="18" spans="1:26" x14ac:dyDescent="0.2">
      <c r="A18" s="3" t="s">
        <v>81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J18" s="3" t="s">
        <v>81</v>
      </c>
      <c r="K18" s="7">
        <v>133.01999999999998</v>
      </c>
      <c r="L18" s="7">
        <v>16.768999999999998</v>
      </c>
      <c r="M18" s="7">
        <v>57.253999999999998</v>
      </c>
      <c r="N18" s="7">
        <v>146.541</v>
      </c>
      <c r="O18" s="7">
        <v>375.87099999999998</v>
      </c>
      <c r="P18" s="7">
        <v>317.03699999999998</v>
      </c>
      <c r="Q18" s="7">
        <v>321.77300000000002</v>
      </c>
      <c r="S18" s="3" t="s">
        <v>81</v>
      </c>
      <c r="T18" s="7">
        <f t="shared" si="3"/>
        <v>133.01999999999998</v>
      </c>
      <c r="U18" s="7">
        <f t="shared" si="4"/>
        <v>16.768999999999998</v>
      </c>
      <c r="V18" s="7">
        <f t="shared" si="5"/>
        <v>57.253999999999998</v>
      </c>
      <c r="W18" s="7">
        <f t="shared" si="6"/>
        <v>146.541</v>
      </c>
      <c r="X18" s="7">
        <f t="shared" si="7"/>
        <v>375.87099999999998</v>
      </c>
      <c r="Y18" s="7">
        <f t="shared" si="8"/>
        <v>317.03699999999998</v>
      </c>
      <c r="Z18" s="7">
        <f t="shared" si="8"/>
        <v>321.77300000000002</v>
      </c>
    </row>
    <row r="19" spans="1:26" x14ac:dyDescent="0.2">
      <c r="A19" s="3" t="s">
        <v>82</v>
      </c>
      <c r="B19" s="7">
        <v>-12402.875</v>
      </c>
      <c r="C19" s="7">
        <v>-2548.9780000000001</v>
      </c>
      <c r="D19" s="7">
        <v>-5111.1959999999999</v>
      </c>
      <c r="E19" s="7">
        <v>-2997.8910000000001</v>
      </c>
      <c r="F19" s="7">
        <v>-2524.1896000000002</v>
      </c>
      <c r="G19" s="7">
        <v>0</v>
      </c>
      <c r="H19" s="7">
        <v>0</v>
      </c>
      <c r="J19" s="3" t="s">
        <v>82</v>
      </c>
      <c r="K19" s="7">
        <v>2671.03576944</v>
      </c>
      <c r="L19" s="7">
        <v>3053.7835512709999</v>
      </c>
      <c r="M19" s="7">
        <v>2030.9059733200002</v>
      </c>
      <c r="N19" s="7">
        <v>2546.8227965999999</v>
      </c>
      <c r="O19" s="7">
        <v>8433.4284889099999</v>
      </c>
      <c r="P19" s="7">
        <v>3774.7352220000002</v>
      </c>
      <c r="Q19" s="7">
        <v>2498.999319</v>
      </c>
      <c r="S19" s="3" t="s">
        <v>82</v>
      </c>
      <c r="T19" s="7">
        <f t="shared" si="3"/>
        <v>-9731.8392305599991</v>
      </c>
      <c r="U19" s="7">
        <f t="shared" si="4"/>
        <v>504.80555127099979</v>
      </c>
      <c r="V19" s="7">
        <f t="shared" si="5"/>
        <v>-3080.2900266799998</v>
      </c>
      <c r="W19" s="7">
        <f t="shared" si="6"/>
        <v>-451.06820340000013</v>
      </c>
      <c r="X19" s="7">
        <f t="shared" si="7"/>
        <v>5909.2388889100002</v>
      </c>
      <c r="Y19" s="7">
        <f t="shared" si="8"/>
        <v>3774.7352220000002</v>
      </c>
      <c r="Z19" s="7">
        <f t="shared" si="8"/>
        <v>2498.999319</v>
      </c>
    </row>
    <row r="20" spans="1:26" x14ac:dyDescent="0.2">
      <c r="A20" s="2" t="s">
        <v>22</v>
      </c>
      <c r="B20" s="11">
        <f>B3-B13</f>
        <v>297823.02626199997</v>
      </c>
      <c r="C20" s="11">
        <f t="shared" ref="C20:H20" si="11">C3-C13</f>
        <v>330365.63607800001</v>
      </c>
      <c r="D20" s="11">
        <f t="shared" si="11"/>
        <v>1728806.0367769997</v>
      </c>
      <c r="E20" s="11">
        <f t="shared" si="11"/>
        <v>-149752.97711500002</v>
      </c>
      <c r="F20" s="11">
        <f t="shared" si="11"/>
        <v>593031.894554</v>
      </c>
      <c r="G20" s="11">
        <f t="shared" si="11"/>
        <v>1376208.7583940001</v>
      </c>
      <c r="H20" s="11">
        <f t="shared" si="11"/>
        <v>-935854.1941480001</v>
      </c>
      <c r="J20" s="2" t="s">
        <v>22</v>
      </c>
      <c r="K20" s="11">
        <f>K3-K13</f>
        <v>230829.90893317002</v>
      </c>
      <c r="L20" s="11">
        <f t="shared" ref="L20:Q20" si="12">L3-L13</f>
        <v>-5183.3825827539986</v>
      </c>
      <c r="M20" s="11">
        <f t="shared" si="12"/>
        <v>-29712.497353579995</v>
      </c>
      <c r="N20" s="11">
        <f t="shared" si="12"/>
        <v>-99337.974538829993</v>
      </c>
      <c r="O20" s="11">
        <f t="shared" si="12"/>
        <v>-23355.909309170002</v>
      </c>
      <c r="P20" s="11">
        <f t="shared" si="12"/>
        <v>-105421.29389606</v>
      </c>
      <c r="Q20" s="11">
        <f t="shared" si="12"/>
        <v>-232371.48269169003</v>
      </c>
      <c r="S20" s="2" t="s">
        <v>22</v>
      </c>
      <c r="T20" s="11">
        <f t="shared" si="3"/>
        <v>528652.93519516999</v>
      </c>
      <c r="U20" s="11">
        <f t="shared" si="4"/>
        <v>325182.253495246</v>
      </c>
      <c r="V20" s="11">
        <f t="shared" si="5"/>
        <v>1699093.5394234196</v>
      </c>
      <c r="W20" s="11">
        <f t="shared" si="6"/>
        <v>-249090.95165383001</v>
      </c>
      <c r="X20" s="11">
        <f t="shared" si="7"/>
        <v>569675.98524483002</v>
      </c>
      <c r="Y20" s="11">
        <f t="shared" si="8"/>
        <v>1270787.4644979401</v>
      </c>
      <c r="Z20" s="11">
        <f t="shared" si="8"/>
        <v>-1168225.6768396902</v>
      </c>
    </row>
    <row r="21" spans="1:26" x14ac:dyDescent="0.2">
      <c r="A21" s="1" t="s">
        <v>23</v>
      </c>
      <c r="B21" s="11">
        <f>SUM(B22:B29)</f>
        <v>96242.741760999997</v>
      </c>
      <c r="C21" s="11">
        <f t="shared" ref="C21:H21" si="13">SUM(C22:C29)</f>
        <v>19567.205015000003</v>
      </c>
      <c r="D21" s="11">
        <f t="shared" si="13"/>
        <v>12291.794250000001</v>
      </c>
      <c r="E21" s="11">
        <f t="shared" si="13"/>
        <v>6843.9169560000009</v>
      </c>
      <c r="F21" s="11">
        <f t="shared" si="13"/>
        <v>18261.861215999998</v>
      </c>
      <c r="G21" s="11">
        <f t="shared" si="13"/>
        <v>47712.055</v>
      </c>
      <c r="H21" s="11">
        <f t="shared" si="13"/>
        <v>50873.610992999995</v>
      </c>
      <c r="J21" s="1" t="s">
        <v>23</v>
      </c>
      <c r="K21" s="11">
        <f>SUM(K22:K29)</f>
        <v>-673.15899999999999</v>
      </c>
      <c r="L21" s="11">
        <f t="shared" ref="L21:Q21" si="14">SUM(L22:L29)</f>
        <v>10836.67</v>
      </c>
      <c r="M21" s="11">
        <f t="shared" si="14"/>
        <v>12720.67</v>
      </c>
      <c r="N21" s="11">
        <f t="shared" si="14"/>
        <v>-24.939</v>
      </c>
      <c r="O21" s="11">
        <f t="shared" si="14"/>
        <v>2020122.048</v>
      </c>
      <c r="P21" s="11">
        <f t="shared" si="14"/>
        <v>102.35299999999999</v>
      </c>
      <c r="Q21" s="11">
        <f t="shared" si="14"/>
        <v>35959.695</v>
      </c>
      <c r="S21" s="1" t="s">
        <v>23</v>
      </c>
      <c r="T21" s="11">
        <f t="shared" si="3"/>
        <v>95569.582760999998</v>
      </c>
      <c r="U21" s="11">
        <f t="shared" si="4"/>
        <v>30403.875015000005</v>
      </c>
      <c r="V21" s="11">
        <f t="shared" si="5"/>
        <v>25012.464250000001</v>
      </c>
      <c r="W21" s="11">
        <f t="shared" si="6"/>
        <v>6818.9779560000006</v>
      </c>
      <c r="X21" s="11">
        <f t="shared" si="7"/>
        <v>2038383.909216</v>
      </c>
      <c r="Y21" s="11">
        <f t="shared" si="8"/>
        <v>47814.408000000003</v>
      </c>
      <c r="Z21" s="11">
        <f t="shared" si="8"/>
        <v>86833.305992999987</v>
      </c>
    </row>
    <row r="22" spans="1:26" x14ac:dyDescent="0.2">
      <c r="A22" s="4" t="s">
        <v>83</v>
      </c>
      <c r="B22" s="7">
        <v>96735.472999999998</v>
      </c>
      <c r="C22" s="7">
        <v>-150.357</v>
      </c>
      <c r="D22" s="7">
        <v>-21.949000000000002</v>
      </c>
      <c r="E22" s="7">
        <v>0</v>
      </c>
      <c r="F22" s="7">
        <v>-495.31399999999996</v>
      </c>
      <c r="G22" s="7">
        <v>-489.15800000000002</v>
      </c>
      <c r="H22" s="7">
        <v>-90.11</v>
      </c>
      <c r="J22" s="4" t="s">
        <v>83</v>
      </c>
      <c r="K22" s="7">
        <v>-692</v>
      </c>
      <c r="L22" s="7">
        <v>-11</v>
      </c>
      <c r="M22" s="7">
        <v>-30</v>
      </c>
      <c r="N22" s="7">
        <v>-66</v>
      </c>
      <c r="O22" s="7">
        <v>19</v>
      </c>
      <c r="P22" s="7">
        <v>94</v>
      </c>
      <c r="Q22" s="7">
        <v>-692</v>
      </c>
      <c r="S22" s="4" t="s">
        <v>83</v>
      </c>
      <c r="T22" s="7">
        <f t="shared" si="3"/>
        <v>96043.472999999998</v>
      </c>
      <c r="U22" s="7">
        <f t="shared" si="4"/>
        <v>-161.357</v>
      </c>
      <c r="V22" s="7">
        <f t="shared" si="5"/>
        <v>-51.948999999999998</v>
      </c>
      <c r="W22" s="7">
        <f t="shared" si="6"/>
        <v>-66</v>
      </c>
      <c r="X22" s="7">
        <f t="shared" si="7"/>
        <v>-476.31399999999996</v>
      </c>
      <c r="Y22" s="7">
        <f t="shared" si="8"/>
        <v>-395.15800000000002</v>
      </c>
      <c r="Z22" s="7">
        <f t="shared" si="8"/>
        <v>-782.11</v>
      </c>
    </row>
    <row r="23" spans="1:26" x14ac:dyDescent="0.2">
      <c r="A23" s="4" t="s">
        <v>84</v>
      </c>
      <c r="B23" s="7">
        <v>-161.34491400000002</v>
      </c>
      <c r="C23" s="7">
        <v>675.92401499999994</v>
      </c>
      <c r="D23" s="7">
        <v>236.57925</v>
      </c>
      <c r="E23" s="7">
        <v>767.74695600000007</v>
      </c>
      <c r="F23" s="7">
        <v>200.892065</v>
      </c>
      <c r="G23" s="7">
        <v>95.629000000000005</v>
      </c>
      <c r="H23" s="7">
        <v>304.77600000000001</v>
      </c>
      <c r="J23" s="4" t="s">
        <v>84</v>
      </c>
      <c r="K23" s="7">
        <v>18.841000000000001</v>
      </c>
      <c r="L23" s="7">
        <v>-97.33</v>
      </c>
      <c r="M23" s="7">
        <v>88.67</v>
      </c>
      <c r="N23" s="7">
        <v>41.061</v>
      </c>
      <c r="O23" s="7">
        <v>-716.43799999999999</v>
      </c>
      <c r="P23" s="7">
        <v>8.3529999999999998</v>
      </c>
      <c r="Q23" s="7">
        <v>41.695</v>
      </c>
      <c r="S23" s="4" t="s">
        <v>84</v>
      </c>
      <c r="T23" s="7">
        <f t="shared" si="3"/>
        <v>-142.50391400000001</v>
      </c>
      <c r="U23" s="7">
        <f t="shared" si="4"/>
        <v>578.5940149999999</v>
      </c>
      <c r="V23" s="7">
        <f t="shared" si="5"/>
        <v>325.24925000000002</v>
      </c>
      <c r="W23" s="7">
        <f t="shared" si="6"/>
        <v>808.8079560000001</v>
      </c>
      <c r="X23" s="7">
        <f t="shared" si="7"/>
        <v>-515.54593499999999</v>
      </c>
      <c r="Y23" s="7">
        <f t="shared" si="8"/>
        <v>103.982</v>
      </c>
      <c r="Z23" s="7">
        <f t="shared" si="8"/>
        <v>346.471</v>
      </c>
    </row>
    <row r="24" spans="1:26" x14ac:dyDescent="0.2">
      <c r="A24" s="4" t="s">
        <v>85</v>
      </c>
      <c r="B24" s="7">
        <v>-171.397325</v>
      </c>
      <c r="C24" s="7">
        <v>-8.6440000000000001</v>
      </c>
      <c r="D24" s="7">
        <v>0</v>
      </c>
      <c r="E24" s="7">
        <v>-11.781000000000001</v>
      </c>
      <c r="F24" s="7">
        <v>-277.693849</v>
      </c>
      <c r="G24" s="7">
        <v>0</v>
      </c>
      <c r="H24" s="7">
        <v>172.185993</v>
      </c>
      <c r="J24" s="4" t="s">
        <v>85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S24" s="4" t="s">
        <v>85</v>
      </c>
      <c r="T24" s="7">
        <f t="shared" si="3"/>
        <v>-171.397325</v>
      </c>
      <c r="U24" s="7">
        <f t="shared" si="4"/>
        <v>-8.6440000000000001</v>
      </c>
      <c r="V24" s="7">
        <f t="shared" si="5"/>
        <v>0</v>
      </c>
      <c r="W24" s="7">
        <f t="shared" si="6"/>
        <v>-11.781000000000001</v>
      </c>
      <c r="X24" s="7">
        <f t="shared" si="7"/>
        <v>-277.693849</v>
      </c>
      <c r="Y24" s="7">
        <f t="shared" si="8"/>
        <v>0</v>
      </c>
      <c r="Z24" s="7">
        <f t="shared" si="8"/>
        <v>172.185993</v>
      </c>
    </row>
    <row r="25" spans="1:26" x14ac:dyDescent="0.2">
      <c r="A25" s="4" t="s">
        <v>86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J25" s="4" t="s">
        <v>86</v>
      </c>
      <c r="K25" s="7">
        <v>0</v>
      </c>
      <c r="L25" s="7">
        <v>0</v>
      </c>
      <c r="M25" s="7">
        <v>0</v>
      </c>
      <c r="N25" s="7">
        <v>0</v>
      </c>
      <c r="O25" s="7">
        <v>2020819.486</v>
      </c>
      <c r="P25" s="7">
        <v>0</v>
      </c>
      <c r="Q25" s="7">
        <v>0</v>
      </c>
      <c r="S25" s="4" t="s">
        <v>86</v>
      </c>
      <c r="T25" s="7">
        <f t="shared" si="3"/>
        <v>0</v>
      </c>
      <c r="U25" s="7">
        <f t="shared" si="4"/>
        <v>0</v>
      </c>
      <c r="V25" s="7">
        <f t="shared" si="5"/>
        <v>0</v>
      </c>
      <c r="W25" s="7">
        <f t="shared" si="6"/>
        <v>0</v>
      </c>
      <c r="X25" s="7">
        <f t="shared" si="7"/>
        <v>2020819.486</v>
      </c>
      <c r="Y25" s="7">
        <f t="shared" si="8"/>
        <v>0</v>
      </c>
      <c r="Z25" s="7">
        <f t="shared" si="8"/>
        <v>0</v>
      </c>
    </row>
    <row r="26" spans="1:26" x14ac:dyDescent="0.2">
      <c r="A26" s="4" t="s">
        <v>87</v>
      </c>
      <c r="B26" s="7">
        <v>-59.4</v>
      </c>
      <c r="C26" s="7">
        <v>-62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J26" s="4" t="s">
        <v>87</v>
      </c>
      <c r="K26" s="7">
        <v>0</v>
      </c>
      <c r="L26" s="7">
        <v>10945</v>
      </c>
      <c r="M26" s="7">
        <v>12662</v>
      </c>
      <c r="N26" s="7">
        <v>0</v>
      </c>
      <c r="O26" s="7">
        <v>0</v>
      </c>
      <c r="P26" s="7">
        <v>0</v>
      </c>
      <c r="Q26" s="7">
        <v>36610</v>
      </c>
      <c r="S26" s="4" t="s">
        <v>87</v>
      </c>
      <c r="T26" s="7">
        <f t="shared" si="3"/>
        <v>-59.4</v>
      </c>
      <c r="U26" s="7">
        <f t="shared" si="4"/>
        <v>10883</v>
      </c>
      <c r="V26" s="7">
        <f t="shared" si="5"/>
        <v>12662</v>
      </c>
      <c r="W26" s="7">
        <f t="shared" si="6"/>
        <v>0</v>
      </c>
      <c r="X26" s="7">
        <f t="shared" si="7"/>
        <v>0</v>
      </c>
      <c r="Y26" s="7">
        <f t="shared" si="8"/>
        <v>0</v>
      </c>
      <c r="Z26" s="7">
        <f t="shared" si="8"/>
        <v>36610</v>
      </c>
    </row>
    <row r="27" spans="1:26" x14ac:dyDescent="0.2">
      <c r="A27" s="4" t="s">
        <v>88</v>
      </c>
      <c r="B27" s="7">
        <v>0</v>
      </c>
      <c r="C27" s="7">
        <v>19197.330000000002</v>
      </c>
      <c r="D27" s="7">
        <v>5900</v>
      </c>
      <c r="E27" s="7">
        <v>6225.0290000000005</v>
      </c>
      <c r="F27" s="7">
        <v>19019.794999999998</v>
      </c>
      <c r="G27" s="7">
        <v>48079.065000000002</v>
      </c>
      <c r="H27" s="7">
        <v>38080.362999999998</v>
      </c>
      <c r="J27" s="4" t="s">
        <v>88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S27" s="4" t="s">
        <v>88</v>
      </c>
      <c r="T27" s="7">
        <f t="shared" si="3"/>
        <v>0</v>
      </c>
      <c r="U27" s="7">
        <f t="shared" si="4"/>
        <v>19197.330000000002</v>
      </c>
      <c r="V27" s="7">
        <f t="shared" si="5"/>
        <v>5900</v>
      </c>
      <c r="W27" s="7">
        <f t="shared" si="6"/>
        <v>6225.0290000000005</v>
      </c>
      <c r="X27" s="7">
        <f t="shared" si="7"/>
        <v>19019.794999999998</v>
      </c>
      <c r="Y27" s="7">
        <f t="shared" si="8"/>
        <v>48079.065000000002</v>
      </c>
      <c r="Z27" s="7">
        <f t="shared" si="8"/>
        <v>38080.362999999998</v>
      </c>
    </row>
    <row r="28" spans="1:26" x14ac:dyDescent="0.2">
      <c r="A28" s="4" t="s">
        <v>89</v>
      </c>
      <c r="B28" s="7">
        <v>0</v>
      </c>
      <c r="C28" s="7">
        <v>0</v>
      </c>
      <c r="D28" s="7">
        <v>7000</v>
      </c>
      <c r="E28" s="7">
        <v>6.9349999999999996</v>
      </c>
      <c r="F28" s="7">
        <v>0</v>
      </c>
      <c r="G28" s="7">
        <v>0</v>
      </c>
      <c r="H28" s="7">
        <v>0</v>
      </c>
      <c r="J28" s="4" t="s">
        <v>89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S28" s="4" t="s">
        <v>89</v>
      </c>
      <c r="T28" s="7">
        <f t="shared" si="3"/>
        <v>0</v>
      </c>
      <c r="U28" s="7">
        <f t="shared" si="4"/>
        <v>0</v>
      </c>
      <c r="V28" s="7">
        <f t="shared" si="5"/>
        <v>7000</v>
      </c>
      <c r="W28" s="7">
        <f t="shared" si="6"/>
        <v>6.9349999999999996</v>
      </c>
      <c r="X28" s="7">
        <f t="shared" si="7"/>
        <v>0</v>
      </c>
      <c r="Y28" s="7">
        <f t="shared" si="8"/>
        <v>0</v>
      </c>
      <c r="Z28" s="7">
        <f t="shared" si="8"/>
        <v>0</v>
      </c>
    </row>
    <row r="29" spans="1:26" ht="16" thickBot="1" x14ac:dyDescent="0.25">
      <c r="A29" s="16" t="s">
        <v>90</v>
      </c>
      <c r="B29" s="8">
        <v>-100.589</v>
      </c>
      <c r="C29" s="8">
        <v>-85.048000000000002</v>
      </c>
      <c r="D29" s="8">
        <v>-822.83600000000001</v>
      </c>
      <c r="E29" s="8">
        <v>-144.01300000000001</v>
      </c>
      <c r="F29" s="8">
        <v>-185.81800000000001</v>
      </c>
      <c r="G29" s="8">
        <v>26.51900000000002</v>
      </c>
      <c r="H29" s="8">
        <v>12406.396000000001</v>
      </c>
      <c r="J29" s="16" t="s">
        <v>90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S29" s="16" t="s">
        <v>90</v>
      </c>
      <c r="T29" s="8">
        <f t="shared" si="3"/>
        <v>-100.589</v>
      </c>
      <c r="U29" s="8">
        <f t="shared" si="4"/>
        <v>-85.048000000000002</v>
      </c>
      <c r="V29" s="8">
        <f t="shared" si="5"/>
        <v>-822.83600000000001</v>
      </c>
      <c r="W29" s="8">
        <f t="shared" si="6"/>
        <v>-144.01300000000001</v>
      </c>
      <c r="X29" s="8">
        <f t="shared" si="7"/>
        <v>-185.81800000000001</v>
      </c>
      <c r="Y29" s="8">
        <f t="shared" si="8"/>
        <v>26.51900000000002</v>
      </c>
      <c r="Z29" s="8">
        <f t="shared" si="8"/>
        <v>12406.396000000001</v>
      </c>
    </row>
    <row r="30" spans="1:26" x14ac:dyDescent="0.2">
      <c r="B30" s="7"/>
      <c r="C30" s="7"/>
      <c r="D30" s="7"/>
      <c r="E30" s="7"/>
      <c r="F30" s="7"/>
      <c r="G30" s="7"/>
      <c r="H30" s="7"/>
    </row>
    <row r="32" spans="1:26" x14ac:dyDescent="0.2">
      <c r="A32" s="1" t="s">
        <v>94</v>
      </c>
      <c r="J32" s="1" t="s">
        <v>95</v>
      </c>
      <c r="S32" s="1" t="s">
        <v>96</v>
      </c>
    </row>
    <row r="33" spans="1:26" ht="16" thickBot="1" x14ac:dyDescent="0.25">
      <c r="A33" s="5"/>
      <c r="B33" s="17" t="s">
        <v>97</v>
      </c>
      <c r="C33" s="17" t="s">
        <v>98</v>
      </c>
      <c r="D33" s="17" t="s">
        <v>99</v>
      </c>
      <c r="E33" s="17" t="s">
        <v>100</v>
      </c>
      <c r="F33" s="17" t="s">
        <v>101</v>
      </c>
      <c r="G33" s="17" t="s">
        <v>102</v>
      </c>
      <c r="H33" s="17" t="s">
        <v>103</v>
      </c>
      <c r="J33" s="5"/>
      <c r="K33" s="17" t="s">
        <v>97</v>
      </c>
      <c r="L33" s="17" t="s">
        <v>98</v>
      </c>
      <c r="M33" s="17" t="s">
        <v>99</v>
      </c>
      <c r="N33" s="17" t="s">
        <v>100</v>
      </c>
      <c r="O33" s="17" t="s">
        <v>101</v>
      </c>
      <c r="P33" s="17" t="s">
        <v>102</v>
      </c>
      <c r="Q33" s="17" t="s">
        <v>103</v>
      </c>
      <c r="S33" s="5"/>
      <c r="T33" s="17" t="s">
        <v>97</v>
      </c>
      <c r="U33" s="17" t="s">
        <v>98</v>
      </c>
      <c r="V33" s="17" t="s">
        <v>99</v>
      </c>
      <c r="W33" s="17" t="s">
        <v>100</v>
      </c>
      <c r="X33" s="17" t="s">
        <v>101</v>
      </c>
      <c r="Y33" s="17" t="s">
        <v>102</v>
      </c>
      <c r="Z33" s="17" t="s">
        <v>103</v>
      </c>
    </row>
    <row r="34" spans="1:26" x14ac:dyDescent="0.2">
      <c r="A34" s="2" t="s">
        <v>20</v>
      </c>
      <c r="B34" s="6">
        <f t="shared" ref="B34:H34" si="15">B3/B$3*100</f>
        <v>100</v>
      </c>
      <c r="C34" s="6">
        <f t="shared" si="15"/>
        <v>100</v>
      </c>
      <c r="D34" s="6">
        <f t="shared" si="15"/>
        <v>100</v>
      </c>
      <c r="E34" s="6">
        <f t="shared" si="15"/>
        <v>100</v>
      </c>
      <c r="F34" s="6">
        <f t="shared" si="15"/>
        <v>100</v>
      </c>
      <c r="G34" s="6">
        <f t="shared" si="15"/>
        <v>100</v>
      </c>
      <c r="H34" s="6">
        <f t="shared" si="15"/>
        <v>100</v>
      </c>
      <c r="J34" s="2" t="s">
        <v>20</v>
      </c>
      <c r="K34" s="6">
        <f t="shared" ref="K34:Q34" si="16">K3/K$3*100</f>
        <v>100</v>
      </c>
      <c r="L34" s="6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S34" s="2" t="s">
        <v>20</v>
      </c>
      <c r="T34" s="6">
        <f t="shared" ref="T34:Z34" si="17">T3/T$3*100</f>
        <v>100</v>
      </c>
      <c r="U34" s="6">
        <f t="shared" si="17"/>
        <v>100</v>
      </c>
      <c r="V34" s="6">
        <f t="shared" si="17"/>
        <v>100</v>
      </c>
      <c r="W34" s="6">
        <f t="shared" si="17"/>
        <v>100</v>
      </c>
      <c r="X34" s="6">
        <f t="shared" si="17"/>
        <v>100</v>
      </c>
      <c r="Y34" s="6">
        <f t="shared" si="17"/>
        <v>100</v>
      </c>
      <c r="Z34" s="6">
        <f t="shared" si="17"/>
        <v>100</v>
      </c>
    </row>
    <row r="35" spans="1:26" x14ac:dyDescent="0.2">
      <c r="A35" s="3" t="s">
        <v>69</v>
      </c>
      <c r="B35" s="14">
        <f t="shared" ref="B35:G35" si="18">B4/B$3*100</f>
        <v>1.9047960277032774</v>
      </c>
      <c r="C35" s="14">
        <f t="shared" si="18"/>
        <v>0.27128549073812142</v>
      </c>
      <c r="D35" s="14">
        <f t="shared" si="18"/>
        <v>2.5564095578353516E-2</v>
      </c>
      <c r="E35" s="14">
        <f t="shared" si="18"/>
        <v>-0.25253551258231294</v>
      </c>
      <c r="F35" s="14">
        <f t="shared" si="18"/>
        <v>0.64032283389612454</v>
      </c>
      <c r="G35" s="14">
        <f t="shared" si="18"/>
        <v>0.16860597061880359</v>
      </c>
      <c r="H35" s="14">
        <f t="shared" ref="H35:H43" si="19">H4/H$3*100</f>
        <v>-1.995997116595432</v>
      </c>
      <c r="J35" s="3" t="s">
        <v>69</v>
      </c>
      <c r="K35" s="14">
        <f t="shared" ref="K35:P35" si="20">K4/K$3*100</f>
        <v>62.113724659173272</v>
      </c>
      <c r="L35" s="14">
        <f t="shared" si="20"/>
        <v>62.930391561981914</v>
      </c>
      <c r="M35" s="14">
        <f t="shared" si="20"/>
        <v>0</v>
      </c>
      <c r="N35" s="14">
        <f t="shared" si="20"/>
        <v>47.527939774502713</v>
      </c>
      <c r="O35" s="14">
        <f t="shared" si="20"/>
        <v>0</v>
      </c>
      <c r="P35" s="14">
        <f t="shared" si="20"/>
        <v>0</v>
      </c>
      <c r="Q35" s="14">
        <f t="shared" ref="Q35:Q43" si="21">Q4/Q$3*100</f>
        <v>0</v>
      </c>
      <c r="S35" s="3" t="s">
        <v>69</v>
      </c>
      <c r="T35" s="14">
        <f t="shared" ref="T35:Y35" si="22">T4/T$3*100</f>
        <v>34.785304661161</v>
      </c>
      <c r="U35" s="14">
        <f t="shared" si="22"/>
        <v>5.9780176433486982</v>
      </c>
      <c r="V35" s="14">
        <f t="shared" si="22"/>
        <v>2.4603034545555989E-2</v>
      </c>
      <c r="W35" s="14">
        <f t="shared" si="22"/>
        <v>-63.22831109689777</v>
      </c>
      <c r="X35" s="14">
        <f t="shared" si="22"/>
        <v>0.62691249653040559</v>
      </c>
      <c r="Y35" s="14">
        <f t="shared" si="22"/>
        <v>0.16927137842255213</v>
      </c>
      <c r="Z35" s="14">
        <f t="shared" ref="Z35:Z43" si="23">Z4/Z$3*100</f>
        <v>-2.1068370112198238</v>
      </c>
    </row>
    <row r="36" spans="1:26" x14ac:dyDescent="0.2">
      <c r="A36" s="3" t="s">
        <v>70</v>
      </c>
      <c r="B36" s="14">
        <f t="shared" ref="B36:G36" si="24">B5/B$3*100</f>
        <v>83.801219034633931</v>
      </c>
      <c r="C36" s="14">
        <f t="shared" si="24"/>
        <v>78.894749680408808</v>
      </c>
      <c r="D36" s="14">
        <f t="shared" si="24"/>
        <v>96.716551672431635</v>
      </c>
      <c r="E36" s="14">
        <f t="shared" si="24"/>
        <v>34.866825098581124</v>
      </c>
      <c r="F36" s="14">
        <f t="shared" si="24"/>
        <v>93.365990873339669</v>
      </c>
      <c r="G36" s="14">
        <f t="shared" si="24"/>
        <v>87.631103594980104</v>
      </c>
      <c r="H36" s="14">
        <f t="shared" si="19"/>
        <v>80.197016002525984</v>
      </c>
      <c r="J36" s="3" t="s">
        <v>70</v>
      </c>
      <c r="K36" s="14">
        <f t="shared" ref="K36:P36" si="25">K5/K$3*100</f>
        <v>12.886974693681847</v>
      </c>
      <c r="L36" s="14">
        <f t="shared" si="25"/>
        <v>12.980616734280339</v>
      </c>
      <c r="M36" s="14">
        <f t="shared" si="25"/>
        <v>80.266928864649358</v>
      </c>
      <c r="N36" s="14">
        <f t="shared" si="25"/>
        <v>23.403117609291517</v>
      </c>
      <c r="O36" s="14">
        <f t="shared" si="25"/>
        <v>54.469958077570709</v>
      </c>
      <c r="P36" s="14">
        <f t="shared" si="25"/>
        <v>100.58014260407366</v>
      </c>
      <c r="Q36" s="14">
        <f t="shared" si="21"/>
        <v>99.996961936088013</v>
      </c>
      <c r="S36" s="3" t="s">
        <v>70</v>
      </c>
      <c r="T36" s="14">
        <f t="shared" ref="T36:Y36" si="26">T5/T$3*100</f>
        <v>45.074464111626142</v>
      </c>
      <c r="U36" s="14">
        <f t="shared" si="26"/>
        <v>72.891563146476628</v>
      </c>
      <c r="V36" s="14">
        <f t="shared" si="26"/>
        <v>96.098141706144247</v>
      </c>
      <c r="W36" s="14">
        <f t="shared" si="26"/>
        <v>49.976257683168171</v>
      </c>
      <c r="X36" s="14">
        <f t="shared" si="26"/>
        <v>92.55138784129484</v>
      </c>
      <c r="Y36" s="14">
        <f t="shared" si="26"/>
        <v>87.579999879162244</v>
      </c>
      <c r="Z36" s="14">
        <f t="shared" si="23"/>
        <v>79.097503431792404</v>
      </c>
    </row>
    <row r="37" spans="1:26" x14ac:dyDescent="0.2">
      <c r="A37" s="3" t="s">
        <v>71</v>
      </c>
      <c r="B37" s="14">
        <f t="shared" ref="B37:G37" si="27">B6/B$3*100</f>
        <v>0</v>
      </c>
      <c r="C37" s="14">
        <f t="shared" si="27"/>
        <v>0</v>
      </c>
      <c r="D37" s="14">
        <f t="shared" si="27"/>
        <v>0</v>
      </c>
      <c r="E37" s="14">
        <f t="shared" si="27"/>
        <v>0</v>
      </c>
      <c r="F37" s="14">
        <f t="shared" si="27"/>
        <v>4.2282651131607431E-2</v>
      </c>
      <c r="G37" s="14">
        <f t="shared" si="27"/>
        <v>-8.7465642519472669E-3</v>
      </c>
      <c r="H37" s="14">
        <f t="shared" si="19"/>
        <v>1.036229636687535E-2</v>
      </c>
      <c r="J37" s="3" t="s">
        <v>71</v>
      </c>
      <c r="K37" s="14">
        <f t="shared" ref="K37:P37" si="28">K6/K$3*100</f>
        <v>0</v>
      </c>
      <c r="L37" s="14">
        <f t="shared" si="28"/>
        <v>0</v>
      </c>
      <c r="M37" s="14">
        <f t="shared" si="28"/>
        <v>0</v>
      </c>
      <c r="N37" s="14">
        <f t="shared" si="28"/>
        <v>0</v>
      </c>
      <c r="O37" s="14">
        <f t="shared" si="28"/>
        <v>0</v>
      </c>
      <c r="P37" s="14">
        <f t="shared" si="28"/>
        <v>0</v>
      </c>
      <c r="Q37" s="14">
        <f t="shared" si="21"/>
        <v>0</v>
      </c>
      <c r="S37" s="3" t="s">
        <v>71</v>
      </c>
      <c r="T37" s="14">
        <f t="shared" ref="T37:Y37" si="29">T6/T$3*100</f>
        <v>0</v>
      </c>
      <c r="U37" s="14">
        <f t="shared" si="29"/>
        <v>0</v>
      </c>
      <c r="V37" s="14">
        <f t="shared" si="29"/>
        <v>0</v>
      </c>
      <c r="W37" s="14">
        <f t="shared" si="29"/>
        <v>0</v>
      </c>
      <c r="X37" s="14">
        <f t="shared" si="29"/>
        <v>4.1397121854224457E-2</v>
      </c>
      <c r="Y37" s="14">
        <f t="shared" si="29"/>
        <v>-8.7810827929447992E-3</v>
      </c>
      <c r="Z37" s="14">
        <f t="shared" si="23"/>
        <v>1.0937725974374118E-2</v>
      </c>
    </row>
    <row r="38" spans="1:26" x14ac:dyDescent="0.2">
      <c r="A38" s="3" t="s">
        <v>72</v>
      </c>
      <c r="B38" s="14">
        <f t="shared" ref="B38:G38" si="30">B7/B$3*100</f>
        <v>13.660786124170027</v>
      </c>
      <c r="C38" s="14">
        <f t="shared" si="30"/>
        <v>20.625645072924094</v>
      </c>
      <c r="D38" s="14">
        <f t="shared" si="30"/>
        <v>3.6033506862357059</v>
      </c>
      <c r="E38" s="14">
        <f t="shared" si="30"/>
        <v>66.064199368807664</v>
      </c>
      <c r="F38" s="14">
        <f t="shared" si="30"/>
        <v>5.849131923889292</v>
      </c>
      <c r="G38" s="14">
        <f t="shared" si="30"/>
        <v>12.147459922144623</v>
      </c>
      <c r="H38" s="14">
        <f t="shared" si="19"/>
        <v>21.788618817702563</v>
      </c>
      <c r="J38" s="3" t="s">
        <v>72</v>
      </c>
      <c r="K38" s="14">
        <f t="shared" ref="K38:P38" si="31">K7/K$3*100</f>
        <v>23.972116759559604</v>
      </c>
      <c r="L38" s="14">
        <f t="shared" si="31"/>
        <v>24.088991703737758</v>
      </c>
      <c r="M38" s="14">
        <f t="shared" si="31"/>
        <v>19.377011880623304</v>
      </c>
      <c r="N38" s="14">
        <f t="shared" si="31"/>
        <v>28.953595169612761</v>
      </c>
      <c r="O38" s="14">
        <f t="shared" si="31"/>
        <v>-0.35224778722546207</v>
      </c>
      <c r="P38" s="14">
        <f t="shared" si="31"/>
        <v>0</v>
      </c>
      <c r="Q38" s="14">
        <f t="shared" si="21"/>
        <v>0</v>
      </c>
      <c r="S38" s="3" t="s">
        <v>72</v>
      </c>
      <c r="T38" s="14">
        <f t="shared" ref="T38:Y38" si="32">T7/T$3*100</f>
        <v>19.291874464150112</v>
      </c>
      <c r="U38" s="14">
        <f t="shared" si="32"/>
        <v>20.9410723557715</v>
      </c>
      <c r="V38" s="14">
        <f t="shared" si="32"/>
        <v>4.1963484346603659</v>
      </c>
      <c r="W38" s="14">
        <f t="shared" si="32"/>
        <v>114.97683717336626</v>
      </c>
      <c r="X38" s="14">
        <f t="shared" si="32"/>
        <v>5.7192558837784615</v>
      </c>
      <c r="Y38" s="14">
        <f t="shared" si="32"/>
        <v>12.195400185459453</v>
      </c>
      <c r="Z38" s="14">
        <f t="shared" si="23"/>
        <v>22.998564560452202</v>
      </c>
    </row>
    <row r="39" spans="1:26" x14ac:dyDescent="0.2">
      <c r="A39" s="3" t="s">
        <v>73</v>
      </c>
      <c r="B39" s="14">
        <f t="shared" ref="B39:G39" si="33">B8/B$3*100</f>
        <v>0.30466026482834513</v>
      </c>
      <c r="C39" s="14">
        <f t="shared" si="33"/>
        <v>3.1923169198927175E-2</v>
      </c>
      <c r="D39" s="14">
        <f t="shared" si="33"/>
        <v>0</v>
      </c>
      <c r="E39" s="14">
        <f t="shared" si="33"/>
        <v>-1.6697976836396781E-2</v>
      </c>
      <c r="F39" s="14">
        <f t="shared" si="33"/>
        <v>-7.8258866910772787E-2</v>
      </c>
      <c r="G39" s="14">
        <f t="shared" si="33"/>
        <v>9.5220184899513088E-3</v>
      </c>
      <c r="H39" s="14">
        <f t="shared" si="19"/>
        <v>0</v>
      </c>
      <c r="J39" s="3" t="s">
        <v>73</v>
      </c>
      <c r="K39" s="14">
        <f t="shared" ref="K39:P39" si="34">K8/K$3*100</f>
        <v>0</v>
      </c>
      <c r="L39" s="14">
        <f t="shared" si="34"/>
        <v>0</v>
      </c>
      <c r="M39" s="14">
        <f t="shared" si="34"/>
        <v>5.5802478555626367E-2</v>
      </c>
      <c r="N39" s="14">
        <f t="shared" si="34"/>
        <v>7.0326108286739991E-2</v>
      </c>
      <c r="O39" s="14">
        <f t="shared" si="34"/>
        <v>0</v>
      </c>
      <c r="P39" s="14">
        <f t="shared" si="34"/>
        <v>0</v>
      </c>
      <c r="Q39" s="14">
        <f t="shared" si="21"/>
        <v>0</v>
      </c>
      <c r="S39" s="3" t="s">
        <v>73</v>
      </c>
      <c r="T39" s="14">
        <f t="shared" ref="T39:Y39" si="35">T8/T$3*100</f>
        <v>0.13828320588290444</v>
      </c>
      <c r="U39" s="14">
        <f t="shared" si="35"/>
        <v>2.9015739018330461E-2</v>
      </c>
      <c r="V39" s="14">
        <f t="shared" si="35"/>
        <v>2.0978480349112469E-3</v>
      </c>
      <c r="W39" s="14">
        <f t="shared" si="35"/>
        <v>-0.13139774116934744</v>
      </c>
      <c r="X39" s="14">
        <f t="shared" si="35"/>
        <v>-7.6619884585643644E-2</v>
      </c>
      <c r="Y39" s="14">
        <f t="shared" si="35"/>
        <v>9.5595973810629203E-3</v>
      </c>
      <c r="Z39" s="14">
        <f t="shared" si="23"/>
        <v>0</v>
      </c>
    </row>
    <row r="40" spans="1:26" x14ac:dyDescent="0.2">
      <c r="A40" s="3" t="s">
        <v>74</v>
      </c>
      <c r="B40" s="14">
        <f t="shared" ref="B40:G40" si="36">B9/B$3*100</f>
        <v>0</v>
      </c>
      <c r="C40" s="14">
        <f t="shared" si="36"/>
        <v>0</v>
      </c>
      <c r="D40" s="14">
        <f t="shared" si="36"/>
        <v>0</v>
      </c>
      <c r="E40" s="14">
        <f t="shared" si="36"/>
        <v>0</v>
      </c>
      <c r="F40" s="14">
        <f t="shared" si="36"/>
        <v>0</v>
      </c>
      <c r="G40" s="14">
        <f t="shared" si="36"/>
        <v>0</v>
      </c>
      <c r="H40" s="14">
        <f t="shared" si="19"/>
        <v>0</v>
      </c>
      <c r="J40" s="3" t="s">
        <v>74</v>
      </c>
      <c r="K40" s="14">
        <f t="shared" ref="K40:P40" si="37">K9/K$3*100</f>
        <v>3.1390122986379226E-3</v>
      </c>
      <c r="L40" s="14">
        <f t="shared" si="37"/>
        <v>0</v>
      </c>
      <c r="M40" s="14">
        <f t="shared" si="37"/>
        <v>0.30025677617170449</v>
      </c>
      <c r="N40" s="14">
        <f t="shared" si="37"/>
        <v>4.5021338306255446E-2</v>
      </c>
      <c r="O40" s="14">
        <f t="shared" si="37"/>
        <v>0.67073269365955079</v>
      </c>
      <c r="P40" s="14">
        <f t="shared" si="37"/>
        <v>-0.58014260407367035</v>
      </c>
      <c r="Q40" s="14">
        <f t="shared" si="21"/>
        <v>3.0380639119991183E-3</v>
      </c>
      <c r="S40" s="3" t="s">
        <v>74</v>
      </c>
      <c r="T40" s="14">
        <f t="shared" ref="T40:Y40" si="38">T9/T$3*100</f>
        <v>1.7142361329436971E-3</v>
      </c>
      <c r="U40" s="14">
        <f t="shared" si="38"/>
        <v>0</v>
      </c>
      <c r="V40" s="14">
        <f t="shared" si="38"/>
        <v>1.1287905199993781E-2</v>
      </c>
      <c r="W40" s="14">
        <f t="shared" si="38"/>
        <v>-5.9339168994132031E-2</v>
      </c>
      <c r="X40" s="14">
        <f t="shared" si="38"/>
        <v>1.4047213730396416E-2</v>
      </c>
      <c r="Y40" s="14">
        <f t="shared" si="38"/>
        <v>2.2895477225441949E-3</v>
      </c>
      <c r="Z40" s="14">
        <f t="shared" si="23"/>
        <v>-1.687069991576564E-4</v>
      </c>
    </row>
    <row r="41" spans="1:26" x14ac:dyDescent="0.2">
      <c r="A41" s="3" t="s">
        <v>75</v>
      </c>
      <c r="B41" s="14">
        <f t="shared" ref="B41:G41" si="39">B10/B$3*100</f>
        <v>0</v>
      </c>
      <c r="C41" s="14">
        <f t="shared" si="39"/>
        <v>0</v>
      </c>
      <c r="D41" s="14">
        <f t="shared" si="39"/>
        <v>-0.39943899341177375</v>
      </c>
      <c r="E41" s="14">
        <f t="shared" si="39"/>
        <v>0</v>
      </c>
      <c r="F41" s="14">
        <f t="shared" si="39"/>
        <v>0</v>
      </c>
      <c r="G41" s="14">
        <f t="shared" si="39"/>
        <v>0</v>
      </c>
      <c r="H41" s="14">
        <f t="shared" si="19"/>
        <v>0</v>
      </c>
      <c r="J41" s="3" t="s">
        <v>75</v>
      </c>
      <c r="K41" s="14">
        <f t="shared" ref="K41:P41" si="40">K10/K$3*100</f>
        <v>0</v>
      </c>
      <c r="L41" s="14">
        <f t="shared" si="40"/>
        <v>0</v>
      </c>
      <c r="M41" s="14">
        <f t="shared" si="40"/>
        <v>0</v>
      </c>
      <c r="N41" s="14">
        <f t="shared" si="40"/>
        <v>0</v>
      </c>
      <c r="O41" s="14">
        <f t="shared" si="40"/>
        <v>0</v>
      </c>
      <c r="P41" s="14">
        <f t="shared" si="40"/>
        <v>0</v>
      </c>
      <c r="Q41" s="14">
        <f t="shared" si="21"/>
        <v>0</v>
      </c>
      <c r="S41" s="3" t="s">
        <v>75</v>
      </c>
      <c r="T41" s="14">
        <f t="shared" ref="T41:Y41" si="41">T10/T$3*100</f>
        <v>0</v>
      </c>
      <c r="U41" s="14">
        <f t="shared" si="41"/>
        <v>0</v>
      </c>
      <c r="V41" s="14">
        <f t="shared" si="41"/>
        <v>-0.38442241477431227</v>
      </c>
      <c r="W41" s="14">
        <f t="shared" si="41"/>
        <v>0</v>
      </c>
      <c r="X41" s="14">
        <f t="shared" si="41"/>
        <v>0</v>
      </c>
      <c r="Y41" s="14">
        <f t="shared" si="41"/>
        <v>0</v>
      </c>
      <c r="Z41" s="14">
        <f t="shared" si="23"/>
        <v>0</v>
      </c>
    </row>
    <row r="42" spans="1:26" x14ac:dyDescent="0.2">
      <c r="A42" s="3" t="s">
        <v>76</v>
      </c>
      <c r="B42" s="14">
        <f t="shared" ref="B42:G42" si="42">B11/B$3*100</f>
        <v>0.32853854866441923</v>
      </c>
      <c r="C42" s="14">
        <f t="shared" si="42"/>
        <v>0.17639658673007166</v>
      </c>
      <c r="D42" s="14">
        <f t="shared" si="42"/>
        <v>5.3972539166078928E-2</v>
      </c>
      <c r="E42" s="14">
        <f t="shared" si="42"/>
        <v>-0.66179097797007203</v>
      </c>
      <c r="F42" s="14">
        <f t="shared" si="42"/>
        <v>0.180530584654085</v>
      </c>
      <c r="G42" s="14">
        <f t="shared" si="42"/>
        <v>5.2055058018462531E-2</v>
      </c>
      <c r="H42" s="14">
        <f t="shared" si="19"/>
        <v>0</v>
      </c>
      <c r="J42" s="3" t="s">
        <v>76</v>
      </c>
      <c r="K42" s="14">
        <f t="shared" ref="K42:P42" si="43">K11/K$3*100</f>
        <v>1.024044875286632</v>
      </c>
      <c r="L42" s="14">
        <f t="shared" si="43"/>
        <v>0</v>
      </c>
      <c r="M42" s="14">
        <f t="shared" si="43"/>
        <v>0</v>
      </c>
      <c r="N42" s="14">
        <f t="shared" si="43"/>
        <v>0</v>
      </c>
      <c r="O42" s="14">
        <f t="shared" si="43"/>
        <v>0.32246451746894822</v>
      </c>
      <c r="P42" s="14">
        <f t="shared" si="43"/>
        <v>0</v>
      </c>
      <c r="Q42" s="14">
        <f t="shared" si="21"/>
        <v>0</v>
      </c>
      <c r="S42" s="3" t="s">
        <v>76</v>
      </c>
      <c r="T42" s="14">
        <f t="shared" ref="T42:Y42" si="44">T11/T$3*100</f>
        <v>0.70835932104689214</v>
      </c>
      <c r="U42" s="14">
        <f t="shared" si="44"/>
        <v>0.16033111538487413</v>
      </c>
      <c r="V42" s="14">
        <f t="shared" si="44"/>
        <v>5.1943486189232023E-2</v>
      </c>
      <c r="W42" s="14">
        <f t="shared" si="44"/>
        <v>-1.5340468494731558</v>
      </c>
      <c r="X42" s="14">
        <f t="shared" si="44"/>
        <v>0.18350311947860351</v>
      </c>
      <c r="Y42" s="14">
        <f t="shared" si="44"/>
        <v>5.2260494645071563E-2</v>
      </c>
      <c r="Z42" s="14">
        <f t="shared" si="23"/>
        <v>0</v>
      </c>
    </row>
    <row r="43" spans="1:26" x14ac:dyDescent="0.2">
      <c r="A43" s="3" t="s">
        <v>77</v>
      </c>
      <c r="B43" s="14">
        <f t="shared" ref="B43:G43" si="45">B12/B$3*100</f>
        <v>0</v>
      </c>
      <c r="C43" s="14">
        <f t="shared" si="45"/>
        <v>0</v>
      </c>
      <c r="D43" s="14">
        <f t="shared" si="45"/>
        <v>0</v>
      </c>
      <c r="E43" s="14">
        <f t="shared" si="45"/>
        <v>0</v>
      </c>
      <c r="F43" s="14">
        <f t="shared" si="45"/>
        <v>0</v>
      </c>
      <c r="G43" s="14">
        <f t="shared" si="45"/>
        <v>0</v>
      </c>
      <c r="H43" s="14">
        <f t="shared" si="19"/>
        <v>0</v>
      </c>
      <c r="J43" s="3" t="s">
        <v>77</v>
      </c>
      <c r="K43" s="14">
        <f t="shared" ref="K43:P43" si="46">K12/K$3*100</f>
        <v>0</v>
      </c>
      <c r="L43" s="14">
        <f t="shared" si="46"/>
        <v>0</v>
      </c>
      <c r="M43" s="14">
        <f t="shared" si="46"/>
        <v>0</v>
      </c>
      <c r="N43" s="14">
        <f t="shared" si="46"/>
        <v>0</v>
      </c>
      <c r="O43" s="14">
        <f t="shared" si="46"/>
        <v>44.889092498526253</v>
      </c>
      <c r="P43" s="14">
        <f t="shared" si="46"/>
        <v>0</v>
      </c>
      <c r="Q43" s="14">
        <f t="shared" si="21"/>
        <v>0</v>
      </c>
      <c r="S43" s="3" t="s">
        <v>77</v>
      </c>
      <c r="T43" s="14">
        <f t="shared" ref="T43:Y43" si="47">T12/T$3*100</f>
        <v>0</v>
      </c>
      <c r="U43" s="14">
        <f t="shared" si="47"/>
        <v>0</v>
      </c>
      <c r="V43" s="14">
        <f t="shared" si="47"/>
        <v>0</v>
      </c>
      <c r="W43" s="14">
        <f t="shared" si="47"/>
        <v>0</v>
      </c>
      <c r="X43" s="14">
        <f t="shared" si="47"/>
        <v>0.94011620791873107</v>
      </c>
      <c r="Y43" s="14">
        <f t="shared" si="47"/>
        <v>0</v>
      </c>
      <c r="Z43" s="14">
        <f t="shared" si="23"/>
        <v>0</v>
      </c>
    </row>
    <row r="44" spans="1:26" x14ac:dyDescent="0.2">
      <c r="A44" s="2" t="s">
        <v>21</v>
      </c>
      <c r="B44" s="11">
        <f t="shared" ref="B44:H44" si="48">B13/B$13*100</f>
        <v>100</v>
      </c>
      <c r="C44" s="11">
        <f t="shared" si="48"/>
        <v>100</v>
      </c>
      <c r="D44" s="11">
        <f t="shared" si="48"/>
        <v>100</v>
      </c>
      <c r="E44" s="11">
        <f t="shared" si="48"/>
        <v>100</v>
      </c>
      <c r="F44" s="11">
        <f t="shared" si="48"/>
        <v>100</v>
      </c>
      <c r="G44" s="11">
        <f t="shared" si="48"/>
        <v>100</v>
      </c>
      <c r="H44" s="11">
        <f t="shared" si="48"/>
        <v>100</v>
      </c>
      <c r="J44" s="2" t="s">
        <v>21</v>
      </c>
      <c r="K44" s="11">
        <f t="shared" ref="K44:Q44" si="49">K13/K$13*100</f>
        <v>100</v>
      </c>
      <c r="L44" s="11">
        <f t="shared" si="49"/>
        <v>100</v>
      </c>
      <c r="M44" s="11">
        <f t="shared" si="49"/>
        <v>100</v>
      </c>
      <c r="N44" s="11">
        <f t="shared" si="49"/>
        <v>100</v>
      </c>
      <c r="O44" s="11">
        <f t="shared" si="49"/>
        <v>100</v>
      </c>
      <c r="P44" s="11">
        <f t="shared" si="49"/>
        <v>100</v>
      </c>
      <c r="Q44" s="11">
        <f t="shared" si="49"/>
        <v>100</v>
      </c>
      <c r="S44" s="2" t="s">
        <v>21</v>
      </c>
      <c r="T44" s="11">
        <f t="shared" ref="T44:Z44" si="50">T13/T$13*100</f>
        <v>100</v>
      </c>
      <c r="U44" s="11">
        <f t="shared" si="50"/>
        <v>100</v>
      </c>
      <c r="V44" s="11">
        <f t="shared" si="50"/>
        <v>100</v>
      </c>
      <c r="W44" s="11">
        <f t="shared" si="50"/>
        <v>100</v>
      </c>
      <c r="X44" s="11">
        <f t="shared" si="50"/>
        <v>100</v>
      </c>
      <c r="Y44" s="11">
        <f t="shared" si="50"/>
        <v>100</v>
      </c>
      <c r="Z44" s="11">
        <f t="shared" si="50"/>
        <v>100</v>
      </c>
    </row>
    <row r="45" spans="1:26" x14ac:dyDescent="0.2">
      <c r="A45" s="3" t="s">
        <v>78</v>
      </c>
      <c r="B45" s="14">
        <f t="shared" ref="B45:G45" si="51">B14/B$13*100</f>
        <v>85.16704600712707</v>
      </c>
      <c r="C45" s="14">
        <f t="shared" si="51"/>
        <v>24.202123392598672</v>
      </c>
      <c r="D45" s="14">
        <f t="shared" si="51"/>
        <v>42.767836444290175</v>
      </c>
      <c r="E45" s="14">
        <f t="shared" si="51"/>
        <v>49.842609747646428</v>
      </c>
      <c r="F45" s="14">
        <f t="shared" si="51"/>
        <v>99.44588944941529</v>
      </c>
      <c r="G45" s="14">
        <f t="shared" si="51"/>
        <v>93.168455607157824</v>
      </c>
      <c r="H45" s="14">
        <f t="shared" ref="H45:H50" si="52">H14/H$13*100</f>
        <v>130.67388013261979</v>
      </c>
      <c r="J45" s="3" t="s">
        <v>78</v>
      </c>
      <c r="K45" s="14">
        <f t="shared" ref="K45:P45" si="53">K14/K$13*100</f>
        <v>0.88942432308339592</v>
      </c>
      <c r="L45" s="14">
        <f t="shared" si="53"/>
        <v>21.069455125675539</v>
      </c>
      <c r="M45" s="14">
        <f t="shared" si="53"/>
        <v>3.0441933771794871</v>
      </c>
      <c r="N45" s="14">
        <f t="shared" si="53"/>
        <v>13.877730649998977</v>
      </c>
      <c r="O45" s="14">
        <f t="shared" si="53"/>
        <v>25.959407142190088</v>
      </c>
      <c r="P45" s="14">
        <f t="shared" si="53"/>
        <v>1.2359369362658783</v>
      </c>
      <c r="Q45" s="14">
        <f t="shared" ref="Q45:Q50" si="54">Q14/Q$13*100</f>
        <v>1.6008725970389013</v>
      </c>
      <c r="S45" s="3" t="s">
        <v>78</v>
      </c>
      <c r="T45" s="14">
        <f t="shared" ref="T45:Y45" si="55">T14/T$13*100</f>
        <v>4.7876038478332594</v>
      </c>
      <c r="U45" s="14">
        <f t="shared" si="55"/>
        <v>22.06516044979794</v>
      </c>
      <c r="V45" s="14">
        <f t="shared" si="55"/>
        <v>10.756685769528719</v>
      </c>
      <c r="W45" s="14">
        <f t="shared" si="55"/>
        <v>16.8681313988745</v>
      </c>
      <c r="X45" s="14">
        <f t="shared" si="55"/>
        <v>114.3048027036475</v>
      </c>
      <c r="Y45" s="14">
        <f t="shared" si="55"/>
        <v>-29.575195993082058</v>
      </c>
      <c r="Z45" s="14">
        <f t="shared" ref="Z45:Z50" si="56">Z14/Z$13*100</f>
        <v>-5.0809940201734873</v>
      </c>
    </row>
    <row r="46" spans="1:26" x14ac:dyDescent="0.2">
      <c r="A46" s="3" t="s">
        <v>79</v>
      </c>
      <c r="B46" s="14">
        <f t="shared" ref="B46:G46" si="57">B15/B$13*100</f>
        <v>0</v>
      </c>
      <c r="C46" s="14">
        <f t="shared" si="57"/>
        <v>0</v>
      </c>
      <c r="D46" s="14">
        <f t="shared" si="57"/>
        <v>0</v>
      </c>
      <c r="E46" s="14">
        <f t="shared" si="57"/>
        <v>0</v>
      </c>
      <c r="F46" s="14">
        <f t="shared" si="57"/>
        <v>-2.4473129160364698E-4</v>
      </c>
      <c r="G46" s="14">
        <f t="shared" si="57"/>
        <v>0</v>
      </c>
      <c r="H46" s="14">
        <f t="shared" si="52"/>
        <v>0</v>
      </c>
      <c r="J46" s="3" t="s">
        <v>79</v>
      </c>
      <c r="K46" s="14">
        <f t="shared" ref="K46:P46" si="58">K15/K$13*100</f>
        <v>97.039632536930682</v>
      </c>
      <c r="L46" s="14">
        <f t="shared" si="58"/>
        <v>71.28507271301882</v>
      </c>
      <c r="M46" s="14">
        <f t="shared" si="58"/>
        <v>94.828682803909516</v>
      </c>
      <c r="N46" s="14">
        <f t="shared" si="58"/>
        <v>84.587069333881146</v>
      </c>
      <c r="O46" s="14">
        <f t="shared" si="58"/>
        <v>46.489871999383084</v>
      </c>
      <c r="P46" s="14">
        <f t="shared" si="58"/>
        <v>94.676794437100924</v>
      </c>
      <c r="Q46" s="14">
        <f t="shared" si="54"/>
        <v>97.400049289794211</v>
      </c>
      <c r="S46" s="3" t="s">
        <v>79</v>
      </c>
      <c r="T46" s="14">
        <f t="shared" ref="T46:Y46" si="59">T15/T$13*100</f>
        <v>92.551158597040967</v>
      </c>
      <c r="U46" s="14">
        <f t="shared" si="59"/>
        <v>48.627414645533683</v>
      </c>
      <c r="V46" s="14">
        <f t="shared" si="59"/>
        <v>76.417342900717529</v>
      </c>
      <c r="W46" s="14">
        <f t="shared" si="59"/>
        <v>77.553840199579113</v>
      </c>
      <c r="X46" s="14">
        <f t="shared" si="59"/>
        <v>-9.4005125083260843</v>
      </c>
      <c r="Y46" s="14">
        <f t="shared" si="59"/>
        <v>126.40766987595356</v>
      </c>
      <c r="Z46" s="14">
        <f t="shared" si="56"/>
        <v>102.44226648369444</v>
      </c>
    </row>
    <row r="47" spans="1:26" x14ac:dyDescent="0.2">
      <c r="A47" s="3" t="s">
        <v>77</v>
      </c>
      <c r="B47" s="14">
        <f t="shared" ref="B47:G47" si="60">B16/B$13*100</f>
        <v>203.71342045093837</v>
      </c>
      <c r="C47" s="14">
        <f t="shared" si="60"/>
        <v>89.419222635778269</v>
      </c>
      <c r="D47" s="14">
        <f t="shared" si="60"/>
        <v>49.789838060491519</v>
      </c>
      <c r="E47" s="14">
        <f t="shared" si="60"/>
        <v>63.967784161739651</v>
      </c>
      <c r="F47" s="14">
        <f t="shared" si="60"/>
        <v>-0.77339588695760564</v>
      </c>
      <c r="G47" s="14">
        <f t="shared" si="60"/>
        <v>6.8315443928421757</v>
      </c>
      <c r="H47" s="14">
        <f t="shared" si="52"/>
        <v>-30.673880132619779</v>
      </c>
      <c r="J47" s="3" t="s">
        <v>77</v>
      </c>
      <c r="K47" s="14">
        <f t="shared" ref="K47:P47" si="61">K16/K$13*100</f>
        <v>0</v>
      </c>
      <c r="L47" s="14">
        <f t="shared" si="61"/>
        <v>0</v>
      </c>
      <c r="M47" s="14">
        <f t="shared" si="61"/>
        <v>0</v>
      </c>
      <c r="N47" s="14">
        <f t="shared" si="61"/>
        <v>0</v>
      </c>
      <c r="O47" s="14">
        <f t="shared" si="61"/>
        <v>0</v>
      </c>
      <c r="P47" s="14">
        <f t="shared" si="61"/>
        <v>0</v>
      </c>
      <c r="Q47" s="14">
        <f t="shared" si="54"/>
        <v>0</v>
      </c>
      <c r="S47" s="3" t="s">
        <v>77</v>
      </c>
      <c r="T47" s="14">
        <f t="shared" ref="T47:Y47" si="62">T16/T$13*100</f>
        <v>9.4225663782460281</v>
      </c>
      <c r="U47" s="14">
        <f t="shared" si="62"/>
        <v>28.421520720028326</v>
      </c>
      <c r="V47" s="14">
        <f t="shared" si="62"/>
        <v>9.6668814239693468</v>
      </c>
      <c r="W47" s="14">
        <f t="shared" si="62"/>
        <v>5.318780834541629</v>
      </c>
      <c r="X47" s="14">
        <f t="shared" si="62"/>
        <v>-0.92977597258259337</v>
      </c>
      <c r="Y47" s="14">
        <f t="shared" si="62"/>
        <v>-2.2895883354846811</v>
      </c>
      <c r="Z47" s="14">
        <f t="shared" si="56"/>
        <v>1.5879290301810511</v>
      </c>
    </row>
    <row r="48" spans="1:26" x14ac:dyDescent="0.2">
      <c r="A48" s="3" t="s">
        <v>80</v>
      </c>
      <c r="B48" s="14">
        <f t="shared" ref="B48:G48" si="63">B17/B$13*100</f>
        <v>0</v>
      </c>
      <c r="C48" s="14">
        <f t="shared" si="63"/>
        <v>0</v>
      </c>
      <c r="D48" s="14">
        <f t="shared" si="63"/>
        <v>29.052490160851708</v>
      </c>
      <c r="E48" s="14">
        <f t="shared" si="63"/>
        <v>5.0319240209214371</v>
      </c>
      <c r="F48" s="14">
        <f t="shared" si="63"/>
        <v>0</v>
      </c>
      <c r="G48" s="14">
        <f t="shared" si="63"/>
        <v>0</v>
      </c>
      <c r="H48" s="14">
        <f t="shared" si="52"/>
        <v>0</v>
      </c>
      <c r="J48" s="3" t="s">
        <v>80</v>
      </c>
      <c r="K48" s="14">
        <f t="shared" ref="K48:P48" si="64">K17/K$13*100</f>
        <v>0</v>
      </c>
      <c r="L48" s="14">
        <f t="shared" si="64"/>
        <v>0</v>
      </c>
      <c r="M48" s="14">
        <f t="shared" si="64"/>
        <v>0</v>
      </c>
      <c r="N48" s="14">
        <f t="shared" si="64"/>
        <v>0</v>
      </c>
      <c r="O48" s="14">
        <f t="shared" si="64"/>
        <v>0</v>
      </c>
      <c r="P48" s="14">
        <f t="shared" si="64"/>
        <v>0</v>
      </c>
      <c r="Q48" s="14">
        <f t="shared" si="54"/>
        <v>0</v>
      </c>
      <c r="S48" s="3" t="s">
        <v>80</v>
      </c>
      <c r="T48" s="14">
        <f t="shared" ref="T48:Y48" si="65">T17/T$13*100</f>
        <v>0</v>
      </c>
      <c r="U48" s="14">
        <f t="shared" si="65"/>
        <v>0</v>
      </c>
      <c r="V48" s="14">
        <f t="shared" si="65"/>
        <v>5.6406485418727046</v>
      </c>
      <c r="W48" s="14">
        <f t="shared" si="65"/>
        <v>0.41839343654105293</v>
      </c>
      <c r="X48" s="14">
        <f t="shared" si="65"/>
        <v>0</v>
      </c>
      <c r="Y48" s="14">
        <f t="shared" si="65"/>
        <v>0</v>
      </c>
      <c r="Z48" s="14">
        <f t="shared" si="56"/>
        <v>0</v>
      </c>
    </row>
    <row r="49" spans="1:26" x14ac:dyDescent="0.2">
      <c r="A49" s="3" t="s">
        <v>81</v>
      </c>
      <c r="B49" s="14">
        <f t="shared" ref="B49:G49" si="66">B18/B$13*100</f>
        <v>0</v>
      </c>
      <c r="C49" s="14">
        <f t="shared" si="66"/>
        <v>0</v>
      </c>
      <c r="D49" s="14">
        <f t="shared" si="66"/>
        <v>0</v>
      </c>
      <c r="E49" s="14">
        <f t="shared" si="66"/>
        <v>0</v>
      </c>
      <c r="F49" s="14">
        <f t="shared" si="66"/>
        <v>0</v>
      </c>
      <c r="G49" s="14">
        <f t="shared" si="66"/>
        <v>0</v>
      </c>
      <c r="H49" s="14">
        <f t="shared" si="52"/>
        <v>0</v>
      </c>
      <c r="J49" s="3" t="s">
        <v>81</v>
      </c>
      <c r="K49" s="14">
        <f t="shared" ref="K49:P49" si="67">K18/K$13*100</f>
        <v>9.8242288717369147E-2</v>
      </c>
      <c r="L49" s="14">
        <f t="shared" si="67"/>
        <v>4.1753697594221442E-2</v>
      </c>
      <c r="M49" s="14">
        <f t="shared" si="67"/>
        <v>5.8322326202958789E-2</v>
      </c>
      <c r="N49" s="14">
        <f t="shared" si="67"/>
        <v>8.3527426130185725E-2</v>
      </c>
      <c r="O49" s="14">
        <f t="shared" si="67"/>
        <v>1.1755210516811556</v>
      </c>
      <c r="P49" s="14">
        <f t="shared" si="67"/>
        <v>0.31668805428972141</v>
      </c>
      <c r="Q49" s="14">
        <f t="shared" si="54"/>
        <v>0.11396749732073926</v>
      </c>
      <c r="S49" s="3" t="s">
        <v>81</v>
      </c>
      <c r="T49" s="14">
        <f t="shared" ref="T49:Y49" si="68">T18/T$13*100</f>
        <v>9.3698187084098675E-2</v>
      </c>
      <c r="U49" s="14">
        <f t="shared" si="68"/>
        <v>2.8482461876308374E-2</v>
      </c>
      <c r="V49" s="14">
        <f t="shared" si="68"/>
        <v>4.6998830611567476E-2</v>
      </c>
      <c r="W49" s="14">
        <f t="shared" si="68"/>
        <v>7.6582304002201396E-2</v>
      </c>
      <c r="X49" s="14">
        <f t="shared" si="68"/>
        <v>-0.23768950134842309</v>
      </c>
      <c r="Y49" s="14">
        <f t="shared" si="68"/>
        <v>0.42282588102313201</v>
      </c>
      <c r="Z49" s="14">
        <f t="shared" si="56"/>
        <v>0.11986738011059961</v>
      </c>
    </row>
    <row r="50" spans="1:26" x14ac:dyDescent="0.2">
      <c r="A50" s="3" t="s">
        <v>82</v>
      </c>
      <c r="B50" s="14">
        <f t="shared" ref="B50:G50" si="69">B19/B$13*100</f>
        <v>-188.88046645806546</v>
      </c>
      <c r="C50" s="14">
        <f t="shared" si="69"/>
        <v>-13.621346028376943</v>
      </c>
      <c r="D50" s="14">
        <f t="shared" si="69"/>
        <v>-21.610164665633395</v>
      </c>
      <c r="E50" s="14">
        <f t="shared" si="69"/>
        <v>-18.842317930307502</v>
      </c>
      <c r="F50" s="14">
        <f t="shared" si="69"/>
        <v>1.3277511688339036</v>
      </c>
      <c r="G50" s="14">
        <f t="shared" si="69"/>
        <v>0</v>
      </c>
      <c r="H50" s="14">
        <f t="shared" si="52"/>
        <v>0</v>
      </c>
      <c r="J50" s="3" t="s">
        <v>82</v>
      </c>
      <c r="K50" s="14">
        <f t="shared" ref="K50:P50" si="70">K19/K$13*100</f>
        <v>1.9727008512685669</v>
      </c>
      <c r="L50" s="14">
        <f t="shared" si="70"/>
        <v>7.6037184637114299</v>
      </c>
      <c r="M50" s="14">
        <f t="shared" si="70"/>
        <v>2.0688014927080478</v>
      </c>
      <c r="N50" s="14">
        <f t="shared" si="70"/>
        <v>1.4516725899896925</v>
      </c>
      <c r="O50" s="14">
        <f t="shared" si="70"/>
        <v>26.375199806745677</v>
      </c>
      <c r="P50" s="14">
        <f t="shared" si="70"/>
        <v>3.77058057234348</v>
      </c>
      <c r="Q50" s="14">
        <f t="shared" si="54"/>
        <v>0.88511061584614514</v>
      </c>
      <c r="S50" s="3" t="s">
        <v>82</v>
      </c>
      <c r="T50" s="14">
        <f t="shared" ref="T50:Y50" si="71">T19/T$13*100</f>
        <v>-6.8550270102043438</v>
      </c>
      <c r="U50" s="14">
        <f t="shared" si="71"/>
        <v>0.85742172276373574</v>
      </c>
      <c r="V50" s="14">
        <f t="shared" si="71"/>
        <v>-2.5285574666998634</v>
      </c>
      <c r="W50" s="14">
        <f t="shared" si="71"/>
        <v>-0.23572817353850201</v>
      </c>
      <c r="X50" s="14">
        <f t="shared" si="71"/>
        <v>-3.7368247213903913</v>
      </c>
      <c r="Y50" s="14">
        <f t="shared" si="71"/>
        <v>5.0342885715900607</v>
      </c>
      <c r="Z50" s="14">
        <f t="shared" si="56"/>
        <v>0.93093112618741325</v>
      </c>
    </row>
    <row r="51" spans="1:26" x14ac:dyDescent="0.2">
      <c r="A51" s="2" t="s">
        <v>22</v>
      </c>
      <c r="J51" s="2" t="s">
        <v>22</v>
      </c>
      <c r="S51" s="2" t="s">
        <v>22</v>
      </c>
    </row>
    <row r="52" spans="1:26" x14ac:dyDescent="0.2">
      <c r="A52" s="1" t="s">
        <v>23</v>
      </c>
      <c r="B52" s="11">
        <f t="shared" ref="B52:H52" si="72">B21/B$21*100</f>
        <v>100</v>
      </c>
      <c r="C52" s="11">
        <f t="shared" si="72"/>
        <v>100</v>
      </c>
      <c r="D52" s="11">
        <f t="shared" si="72"/>
        <v>100</v>
      </c>
      <c r="E52" s="11">
        <f t="shared" si="72"/>
        <v>100</v>
      </c>
      <c r="F52" s="11">
        <f t="shared" si="72"/>
        <v>100</v>
      </c>
      <c r="G52" s="11">
        <f t="shared" si="72"/>
        <v>100</v>
      </c>
      <c r="H52" s="11">
        <f t="shared" si="72"/>
        <v>100</v>
      </c>
      <c r="J52" s="1" t="s">
        <v>23</v>
      </c>
      <c r="K52" s="11">
        <f t="shared" ref="K52:Q52" si="73">K21/K$21*100</f>
        <v>100</v>
      </c>
      <c r="L52" s="11">
        <f t="shared" si="73"/>
        <v>100</v>
      </c>
      <c r="M52" s="11">
        <f t="shared" si="73"/>
        <v>100</v>
      </c>
      <c r="N52" s="11">
        <f t="shared" si="73"/>
        <v>100</v>
      </c>
      <c r="O52" s="11">
        <f t="shared" si="73"/>
        <v>100</v>
      </c>
      <c r="P52" s="11">
        <f t="shared" si="73"/>
        <v>100</v>
      </c>
      <c r="Q52" s="11">
        <f t="shared" si="73"/>
        <v>100</v>
      </c>
      <c r="S52" s="1" t="s">
        <v>23</v>
      </c>
      <c r="T52" s="11">
        <f t="shared" ref="T52:Z52" si="74">T21/T$21*100</f>
        <v>100</v>
      </c>
      <c r="U52" s="11">
        <f t="shared" si="74"/>
        <v>100</v>
      </c>
      <c r="V52" s="11">
        <f t="shared" si="74"/>
        <v>100</v>
      </c>
      <c r="W52" s="11">
        <f t="shared" si="74"/>
        <v>100</v>
      </c>
      <c r="X52" s="11">
        <f t="shared" si="74"/>
        <v>100</v>
      </c>
      <c r="Y52" s="11">
        <f t="shared" si="74"/>
        <v>100</v>
      </c>
      <c r="Z52" s="11">
        <f t="shared" si="74"/>
        <v>100</v>
      </c>
    </row>
    <row r="53" spans="1:26" x14ac:dyDescent="0.2">
      <c r="A53" s="4" t="s">
        <v>83</v>
      </c>
      <c r="B53" s="14">
        <f t="shared" ref="B53:G53" si="75">B22/B$21*100</f>
        <v>100.51196716758506</v>
      </c>
      <c r="C53" s="14">
        <f t="shared" si="75"/>
        <v>-0.76841327049385943</v>
      </c>
      <c r="D53" s="14">
        <f t="shared" si="75"/>
        <v>-0.17856628213574272</v>
      </c>
      <c r="E53" s="14">
        <f t="shared" si="75"/>
        <v>0</v>
      </c>
      <c r="F53" s="14">
        <f t="shared" si="75"/>
        <v>-2.7122865196567929</v>
      </c>
      <c r="G53" s="14">
        <f t="shared" si="75"/>
        <v>-1.0252293681334834</v>
      </c>
      <c r="H53" s="14">
        <f t="shared" ref="H53:H60" si="76">H22/H$21*100</f>
        <v>-0.17712522905519479</v>
      </c>
      <c r="J53" s="4" t="s">
        <v>83</v>
      </c>
      <c r="K53" s="14">
        <f t="shared" ref="K53:P53" si="77">K22/K$21*100</f>
        <v>102.79889298070739</v>
      </c>
      <c r="L53" s="14">
        <f t="shared" si="77"/>
        <v>-0.10150719732168645</v>
      </c>
      <c r="M53" s="14">
        <f t="shared" si="77"/>
        <v>-0.23583663439111302</v>
      </c>
      <c r="N53" s="14">
        <f t="shared" si="77"/>
        <v>264.64573559485143</v>
      </c>
      <c r="O53" s="14">
        <f t="shared" si="77"/>
        <v>9.4053723233260809E-4</v>
      </c>
      <c r="P53" s="14">
        <f t="shared" si="77"/>
        <v>91.839027678719731</v>
      </c>
      <c r="Q53" s="14">
        <f t="shared" ref="Q53:Q60" si="78">Q22/Q$21*100</f>
        <v>-1.9243767223275947</v>
      </c>
      <c r="S53" s="4" t="s">
        <v>83</v>
      </c>
      <c r="T53" s="14">
        <f t="shared" ref="T53:Y53" si="79">T22/T$21*100</f>
        <v>100.49585885520199</v>
      </c>
      <c r="U53" s="14">
        <f t="shared" si="79"/>
        <v>-0.53071195668444626</v>
      </c>
      <c r="V53" s="14">
        <f t="shared" si="79"/>
        <v>-0.20769245077481721</v>
      </c>
      <c r="W53" s="14">
        <f t="shared" si="79"/>
        <v>-0.96788698285681907</v>
      </c>
      <c r="X53" s="14">
        <f t="shared" si="79"/>
        <v>-2.3367237047274333E-2</v>
      </c>
      <c r="Y53" s="14">
        <f t="shared" si="79"/>
        <v>-0.82644126849798072</v>
      </c>
      <c r="Z53" s="14">
        <f t="shared" ref="Z53:Z60" si="80">Z22/Z$21*100</f>
        <v>-0.90070277879670879</v>
      </c>
    </row>
    <row r="54" spans="1:26" x14ac:dyDescent="0.2">
      <c r="A54" s="4" t="s">
        <v>84</v>
      </c>
      <c r="B54" s="14">
        <f t="shared" ref="B54:G54" si="81">B23/B$21*100</f>
        <v>-0.16764372153971727</v>
      </c>
      <c r="C54" s="14">
        <f t="shared" si="81"/>
        <v>3.4543718148904965</v>
      </c>
      <c r="D54" s="14">
        <f t="shared" si="81"/>
        <v>1.9246925647164976</v>
      </c>
      <c r="E54" s="14">
        <f t="shared" si="81"/>
        <v>11.217946695377757</v>
      </c>
      <c r="F54" s="14">
        <f t="shared" si="81"/>
        <v>1.1000634744939901</v>
      </c>
      <c r="G54" s="14">
        <f t="shared" si="81"/>
        <v>0.20042943025614804</v>
      </c>
      <c r="H54" s="14">
        <f t="shared" si="76"/>
        <v>0.59908466108673897</v>
      </c>
      <c r="J54" s="4" t="s">
        <v>84</v>
      </c>
      <c r="K54" s="14">
        <f t="shared" ref="K54:P54" si="82">K23/K$21*100</f>
        <v>-2.7988929807073815</v>
      </c>
      <c r="L54" s="14">
        <f t="shared" si="82"/>
        <v>-0.89815413775634034</v>
      </c>
      <c r="M54" s="14">
        <f t="shared" si="82"/>
        <v>0.69705447904866646</v>
      </c>
      <c r="N54" s="14">
        <f t="shared" si="82"/>
        <v>-164.64573559485143</v>
      </c>
      <c r="O54" s="14">
        <f t="shared" si="82"/>
        <v>-3.5465084929363636E-2</v>
      </c>
      <c r="P54" s="14">
        <f t="shared" si="82"/>
        <v>8.1609723212802763</v>
      </c>
      <c r="Q54" s="14">
        <f t="shared" si="78"/>
        <v>0.11594925930267207</v>
      </c>
      <c r="S54" s="4" t="s">
        <v>84</v>
      </c>
      <c r="T54" s="14">
        <f t="shared" ref="T54:Y54" si="83">T23/T$21*100</f>
        <v>-0.14911011420482309</v>
      </c>
      <c r="U54" s="14">
        <f t="shared" si="83"/>
        <v>1.9030272118752813</v>
      </c>
      <c r="V54" s="14">
        <f t="shared" si="83"/>
        <v>1.3003486851560417</v>
      </c>
      <c r="W54" s="14">
        <f t="shared" si="83"/>
        <v>11.861131700658046</v>
      </c>
      <c r="X54" s="14">
        <f t="shared" si="83"/>
        <v>-2.5291895833218603E-2</v>
      </c>
      <c r="Y54" s="14">
        <f t="shared" si="83"/>
        <v>0.21747001447764447</v>
      </c>
      <c r="Z54" s="14">
        <f t="shared" si="80"/>
        <v>0.39900703542017685</v>
      </c>
    </row>
    <row r="55" spans="1:26" x14ac:dyDescent="0.2">
      <c r="A55" s="4" t="s">
        <v>85</v>
      </c>
      <c r="B55" s="14">
        <f t="shared" ref="B55:G55" si="84">B24/B$21*100</f>
        <v>-0.17808857256543217</v>
      </c>
      <c r="C55" s="14">
        <f t="shared" si="84"/>
        <v>-4.4175956624227145E-2</v>
      </c>
      <c r="D55" s="14">
        <f t="shared" si="84"/>
        <v>0</v>
      </c>
      <c r="E55" s="14">
        <f t="shared" si="84"/>
        <v>-0.17213826637203281</v>
      </c>
      <c r="F55" s="14">
        <f t="shared" si="84"/>
        <v>-1.5206218342996745</v>
      </c>
      <c r="G55" s="14">
        <f t="shared" si="84"/>
        <v>0</v>
      </c>
      <c r="H55" s="14">
        <f t="shared" si="76"/>
        <v>0.3384583669983483</v>
      </c>
      <c r="J55" s="4" t="s">
        <v>85</v>
      </c>
      <c r="K55" s="14">
        <f t="shared" ref="K55:P55" si="85">K24/K$21*100</f>
        <v>0</v>
      </c>
      <c r="L55" s="14">
        <f t="shared" si="85"/>
        <v>0</v>
      </c>
      <c r="M55" s="14">
        <f t="shared" si="85"/>
        <v>0</v>
      </c>
      <c r="N55" s="14">
        <f t="shared" si="85"/>
        <v>0</v>
      </c>
      <c r="O55" s="14">
        <f t="shared" si="85"/>
        <v>0</v>
      </c>
      <c r="P55" s="14">
        <f t="shared" si="85"/>
        <v>0</v>
      </c>
      <c r="Q55" s="14">
        <f t="shared" si="78"/>
        <v>0</v>
      </c>
      <c r="S55" s="4" t="s">
        <v>85</v>
      </c>
      <c r="T55" s="14">
        <f t="shared" ref="T55:Y55" si="86">T24/T$21*100</f>
        <v>-0.1793429667142418</v>
      </c>
      <c r="U55" s="14">
        <f t="shared" si="86"/>
        <v>-2.8430586547719364E-2</v>
      </c>
      <c r="V55" s="14">
        <f t="shared" si="86"/>
        <v>0</v>
      </c>
      <c r="W55" s="14">
        <f t="shared" si="86"/>
        <v>-0.17276782643994221</v>
      </c>
      <c r="X55" s="14">
        <f t="shared" si="86"/>
        <v>-1.3623235924522489E-2</v>
      </c>
      <c r="Y55" s="14">
        <f t="shared" si="86"/>
        <v>0</v>
      </c>
      <c r="Z55" s="14">
        <f t="shared" si="80"/>
        <v>0.19829487203202956</v>
      </c>
    </row>
    <row r="56" spans="1:26" x14ac:dyDescent="0.2">
      <c r="A56" s="4" t="s">
        <v>86</v>
      </c>
      <c r="B56" s="14">
        <f t="shared" ref="B56:G56" si="87">B25/B$21*100</f>
        <v>0</v>
      </c>
      <c r="C56" s="14">
        <f t="shared" si="87"/>
        <v>0</v>
      </c>
      <c r="D56" s="14">
        <f t="shared" si="87"/>
        <v>0</v>
      </c>
      <c r="E56" s="14">
        <f t="shared" si="87"/>
        <v>0</v>
      </c>
      <c r="F56" s="14">
        <f t="shared" si="87"/>
        <v>0</v>
      </c>
      <c r="G56" s="14">
        <f t="shared" si="87"/>
        <v>0</v>
      </c>
      <c r="H56" s="14">
        <f t="shared" si="76"/>
        <v>0</v>
      </c>
      <c r="J56" s="4" t="s">
        <v>86</v>
      </c>
      <c r="K56" s="14">
        <f t="shared" ref="K56:P56" si="88">K25/K$21*100</f>
        <v>0</v>
      </c>
      <c r="L56" s="14">
        <f t="shared" si="88"/>
        <v>0</v>
      </c>
      <c r="M56" s="14">
        <f t="shared" si="88"/>
        <v>0</v>
      </c>
      <c r="N56" s="14">
        <f t="shared" si="88"/>
        <v>0</v>
      </c>
      <c r="O56" s="14">
        <f t="shared" si="88"/>
        <v>100.03452454769703</v>
      </c>
      <c r="P56" s="14">
        <f t="shared" si="88"/>
        <v>0</v>
      </c>
      <c r="Q56" s="14">
        <f t="shared" si="78"/>
        <v>0</v>
      </c>
      <c r="S56" s="4" t="s">
        <v>86</v>
      </c>
      <c r="T56" s="14">
        <f t="shared" ref="T56:Y56" si="89">T25/T$21*100</f>
        <v>0</v>
      </c>
      <c r="U56" s="14">
        <f t="shared" si="89"/>
        <v>0</v>
      </c>
      <c r="V56" s="14">
        <f t="shared" si="89"/>
        <v>0</v>
      </c>
      <c r="W56" s="14">
        <f t="shared" si="89"/>
        <v>0</v>
      </c>
      <c r="X56" s="14">
        <f t="shared" si="89"/>
        <v>99.138316234906128</v>
      </c>
      <c r="Y56" s="14">
        <f t="shared" si="89"/>
        <v>0</v>
      </c>
      <c r="Z56" s="14">
        <f t="shared" si="80"/>
        <v>0</v>
      </c>
    </row>
    <row r="57" spans="1:26" x14ac:dyDescent="0.2">
      <c r="A57" s="4" t="s">
        <v>87</v>
      </c>
      <c r="B57" s="14">
        <f t="shared" ref="B57:G57" si="90">B26/B$21*100</f>
        <v>-6.1718939956540583E-2</v>
      </c>
      <c r="C57" s="14">
        <f t="shared" si="90"/>
        <v>-0.31685669952592349</v>
      </c>
      <c r="D57" s="14">
        <f t="shared" si="90"/>
        <v>0</v>
      </c>
      <c r="E57" s="14">
        <f t="shared" si="90"/>
        <v>0</v>
      </c>
      <c r="F57" s="14">
        <f t="shared" si="90"/>
        <v>0</v>
      </c>
      <c r="G57" s="14">
        <f t="shared" si="90"/>
        <v>0</v>
      </c>
      <c r="H57" s="14">
        <f t="shared" si="76"/>
        <v>0</v>
      </c>
      <c r="J57" s="4" t="s">
        <v>87</v>
      </c>
      <c r="K57" s="14">
        <f t="shared" ref="K57:P57" si="91">K26/K$21*100</f>
        <v>0</v>
      </c>
      <c r="L57" s="14">
        <f t="shared" si="91"/>
        <v>100.99966133507803</v>
      </c>
      <c r="M57" s="14">
        <f t="shared" si="91"/>
        <v>99.538782155342446</v>
      </c>
      <c r="N57" s="14">
        <f t="shared" si="91"/>
        <v>0</v>
      </c>
      <c r="O57" s="14">
        <f t="shared" si="91"/>
        <v>0</v>
      </c>
      <c r="P57" s="14">
        <f t="shared" si="91"/>
        <v>0</v>
      </c>
      <c r="Q57" s="14">
        <f t="shared" si="78"/>
        <v>101.80842746302491</v>
      </c>
      <c r="S57" s="4" t="s">
        <v>87</v>
      </c>
      <c r="T57" s="14">
        <f t="shared" ref="T57:Y57" si="92">T26/T$21*100</f>
        <v>-6.2153666767121155E-2</v>
      </c>
      <c r="U57" s="14">
        <f t="shared" si="92"/>
        <v>35.79477943068369</v>
      </c>
      <c r="V57" s="14">
        <f t="shared" si="92"/>
        <v>50.622761010043213</v>
      </c>
      <c r="W57" s="14">
        <f t="shared" si="92"/>
        <v>0</v>
      </c>
      <c r="X57" s="14">
        <f t="shared" si="92"/>
        <v>0</v>
      </c>
      <c r="Y57" s="14">
        <f t="shared" si="92"/>
        <v>0</v>
      </c>
      <c r="Z57" s="14">
        <f t="shared" si="80"/>
        <v>42.161241681793491</v>
      </c>
    </row>
    <row r="58" spans="1:26" x14ac:dyDescent="0.2">
      <c r="A58" s="4" t="s">
        <v>88</v>
      </c>
      <c r="B58" s="14">
        <f t="shared" ref="B58:G58" si="93">B27/B$21*100</f>
        <v>0</v>
      </c>
      <c r="C58" s="14">
        <f t="shared" si="93"/>
        <v>98.109719734032225</v>
      </c>
      <c r="D58" s="14">
        <f t="shared" si="93"/>
        <v>47.999501781442518</v>
      </c>
      <c r="E58" s="14">
        <f t="shared" si="93"/>
        <v>90.957108919075552</v>
      </c>
      <c r="F58" s="14">
        <f t="shared" si="93"/>
        <v>104.15036438529026</v>
      </c>
      <c r="G58" s="14">
        <f t="shared" si="93"/>
        <v>100.76921859685146</v>
      </c>
      <c r="H58" s="14">
        <f t="shared" si="76"/>
        <v>74.852880023082506</v>
      </c>
      <c r="J58" s="4" t="s">
        <v>88</v>
      </c>
      <c r="K58" s="14">
        <f t="shared" ref="K58:P58" si="94">K27/K$21*100</f>
        <v>0</v>
      </c>
      <c r="L58" s="14">
        <f t="shared" si="94"/>
        <v>0</v>
      </c>
      <c r="M58" s="14">
        <f t="shared" si="94"/>
        <v>0</v>
      </c>
      <c r="N58" s="14">
        <f t="shared" si="94"/>
        <v>0</v>
      </c>
      <c r="O58" s="14">
        <f t="shared" si="94"/>
        <v>0</v>
      </c>
      <c r="P58" s="14">
        <f t="shared" si="94"/>
        <v>0</v>
      </c>
      <c r="Q58" s="14">
        <f t="shared" si="78"/>
        <v>0</v>
      </c>
      <c r="S58" s="4" t="s">
        <v>88</v>
      </c>
      <c r="T58" s="14">
        <f t="shared" ref="T58:Y58" si="95">T27/T$21*100</f>
        <v>0</v>
      </c>
      <c r="U58" s="14">
        <f t="shared" si="95"/>
        <v>63.141063402374989</v>
      </c>
      <c r="V58" s="14">
        <f t="shared" si="95"/>
        <v>23.588239611376956</v>
      </c>
      <c r="W58" s="14">
        <f t="shared" si="95"/>
        <v>91.289765712215186</v>
      </c>
      <c r="X58" s="14">
        <f t="shared" si="95"/>
        <v>0.9330820810548569</v>
      </c>
      <c r="Y58" s="14">
        <f t="shared" si="95"/>
        <v>100.55350889213142</v>
      </c>
      <c r="Z58" s="14">
        <f t="shared" si="80"/>
        <v>43.854558529730312</v>
      </c>
    </row>
    <row r="59" spans="1:26" x14ac:dyDescent="0.2">
      <c r="A59" s="4" t="s">
        <v>89</v>
      </c>
      <c r="B59" s="14">
        <f t="shared" ref="B59:G59" si="96">B28/B$21*100</f>
        <v>0</v>
      </c>
      <c r="C59" s="14">
        <f t="shared" si="96"/>
        <v>0</v>
      </c>
      <c r="D59" s="14">
        <f t="shared" si="96"/>
        <v>56.948561435609768</v>
      </c>
      <c r="E59" s="14">
        <f t="shared" si="96"/>
        <v>0.10133086132671652</v>
      </c>
      <c r="F59" s="14">
        <f t="shared" si="96"/>
        <v>0</v>
      </c>
      <c r="G59" s="14">
        <f t="shared" si="96"/>
        <v>0</v>
      </c>
      <c r="H59" s="14">
        <f t="shared" si="76"/>
        <v>0</v>
      </c>
      <c r="J59" s="4" t="s">
        <v>89</v>
      </c>
      <c r="K59" s="14">
        <f t="shared" ref="K59:P59" si="97">K28/K$21*100</f>
        <v>0</v>
      </c>
      <c r="L59" s="14">
        <f t="shared" si="97"/>
        <v>0</v>
      </c>
      <c r="M59" s="14">
        <f t="shared" si="97"/>
        <v>0</v>
      </c>
      <c r="N59" s="14">
        <f t="shared" si="97"/>
        <v>0</v>
      </c>
      <c r="O59" s="14">
        <f t="shared" si="97"/>
        <v>0</v>
      </c>
      <c r="P59" s="14">
        <f t="shared" si="97"/>
        <v>0</v>
      </c>
      <c r="Q59" s="14">
        <f t="shared" si="78"/>
        <v>0</v>
      </c>
      <c r="S59" s="4" t="s">
        <v>89</v>
      </c>
      <c r="T59" s="14">
        <f t="shared" ref="T59:Y59" si="98">T28/T$21*100</f>
        <v>0</v>
      </c>
      <c r="U59" s="14">
        <f t="shared" si="98"/>
        <v>0</v>
      </c>
      <c r="V59" s="14">
        <f t="shared" si="98"/>
        <v>27.986046996548929</v>
      </c>
      <c r="W59" s="14">
        <f t="shared" si="98"/>
        <v>0.10170145797139456</v>
      </c>
      <c r="X59" s="14">
        <f t="shared" si="98"/>
        <v>0</v>
      </c>
      <c r="Y59" s="14">
        <f t="shared" si="98"/>
        <v>0</v>
      </c>
      <c r="Z59" s="14">
        <f t="shared" si="80"/>
        <v>0</v>
      </c>
    </row>
    <row r="60" spans="1:26" ht="16" thickBot="1" x14ac:dyDescent="0.25">
      <c r="A60" s="16" t="s">
        <v>90</v>
      </c>
      <c r="B60" s="15">
        <f t="shared" ref="B60:G60" si="99">B29/B$21*100</f>
        <v>-0.10451593352337477</v>
      </c>
      <c r="C60" s="15">
        <f t="shared" si="99"/>
        <v>-0.43464562227872167</v>
      </c>
      <c r="D60" s="15">
        <f t="shared" si="99"/>
        <v>-6.6941894996330573</v>
      </c>
      <c r="E60" s="15">
        <f t="shared" si="99"/>
        <v>-2.1042482094079924</v>
      </c>
      <c r="F60" s="15">
        <f t="shared" si="99"/>
        <v>-1.0175195058277899</v>
      </c>
      <c r="G60" s="15">
        <f t="shared" si="99"/>
        <v>5.5581341025868654E-2</v>
      </c>
      <c r="H60" s="15">
        <f t="shared" si="76"/>
        <v>24.386702177887614</v>
      </c>
      <c r="J60" s="16" t="s">
        <v>90</v>
      </c>
      <c r="K60" s="15">
        <f t="shared" ref="K60:P60" si="100">K29/K$21*100</f>
        <v>0</v>
      </c>
      <c r="L60" s="15">
        <f t="shared" si="100"/>
        <v>0</v>
      </c>
      <c r="M60" s="15">
        <f t="shared" si="100"/>
        <v>0</v>
      </c>
      <c r="N60" s="15">
        <f t="shared" si="100"/>
        <v>0</v>
      </c>
      <c r="O60" s="15">
        <f t="shared" si="100"/>
        <v>0</v>
      </c>
      <c r="P60" s="15">
        <f t="shared" si="100"/>
        <v>0</v>
      </c>
      <c r="Q60" s="15">
        <f t="shared" si="78"/>
        <v>0</v>
      </c>
      <c r="S60" s="16" t="s">
        <v>90</v>
      </c>
      <c r="T60" s="15">
        <f t="shared" ref="T60:Y60" si="101">T29/T$21*100</f>
        <v>-0.10525210751579038</v>
      </c>
      <c r="U60" s="15">
        <f t="shared" si="101"/>
        <v>-0.27972750170180893</v>
      </c>
      <c r="V60" s="15">
        <f t="shared" si="101"/>
        <v>-3.2897038523503332</v>
      </c>
      <c r="W60" s="15">
        <f t="shared" si="101"/>
        <v>-2.1119440615478648</v>
      </c>
      <c r="X60" s="15">
        <f t="shared" si="101"/>
        <v>-9.1159471559736291E-3</v>
      </c>
      <c r="Y60" s="15">
        <f t="shared" si="101"/>
        <v>5.5462361888910169E-2</v>
      </c>
      <c r="Z60" s="15">
        <f t="shared" si="80"/>
        <v>14.287600659820709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&amp; Expenditure</vt:lpstr>
      <vt:lpstr>Net Worth</vt:lpstr>
      <vt:lpstr>Aquisition of NFA-Gross</vt:lpstr>
      <vt:lpstr>OEFs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otyekr james</cp:lastModifiedBy>
  <dcterms:created xsi:type="dcterms:W3CDTF">2020-07-23T09:18:14Z</dcterms:created>
  <dcterms:modified xsi:type="dcterms:W3CDTF">2024-02-22T14:42:04Z</dcterms:modified>
</cp:coreProperties>
</file>